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0 Eliza\SZOOP 2014-2020\46. SZOOP wer. 6.7 w przygotowaniu\SZOOP wer. 6.7 na ZWM\śledź zmiany\"/>
    </mc:Choice>
  </mc:AlternateContent>
  <xr:revisionPtr revIDLastSave="0" documentId="8_{F0FFF8E6-87FF-433D-B215-F4E956736F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FRR" sheetId="1" r:id="rId1"/>
  </sheets>
  <definedNames>
    <definedName name="_xlnm.Print_Area" localSheetId="0">EFRR!$A$1:$K$97</definedName>
    <definedName name="_xlnm.Print_Titles" localSheetId="0">EFRR!$8:$9</definedName>
    <definedName name="Z_45E3E3BC_75C5_4935_B285_3A6B5578B29C_.wvu.PrintArea" localSheetId="0" hidden="1">EFRR!$A$1:$K$97</definedName>
    <definedName name="Z_45E3E3BC_75C5_4935_B285_3A6B5578B29C_.wvu.PrintTitles" localSheetId="0" hidden="1">EFRR!$8:$9</definedName>
    <definedName name="Z_5BAE9163_AE73_4418_BC37_8036154D72DB_.wvu.PrintArea" localSheetId="0" hidden="1">EFRR!$A$1:$K$97</definedName>
    <definedName name="Z_5BAE9163_AE73_4418_BC37_8036154D72DB_.wvu.PrintTitles" localSheetId="0" hidden="1">EFRR!$8:$9</definedName>
    <definedName name="Z_808FB73D_E91A_460D_A2C4_0536088E2270_.wvu.PrintArea" localSheetId="0" hidden="1">EFRR!$A$1:$K$97</definedName>
    <definedName name="Z_808FB73D_E91A_460D_A2C4_0536088E2270_.wvu.PrintTitles" localSheetId="0" hidden="1">EFRR!$8:$9</definedName>
    <definedName name="Z_80DA8C79_1DCA_41E8_80AF_41CEA26D6375_.wvu.PrintArea" localSheetId="0" hidden="1">EFRR!$A$1:$K$97</definedName>
    <definedName name="Z_80DA8C79_1DCA_41E8_80AF_41CEA26D6375_.wvu.PrintTitles" localSheetId="0" hidden="1">EFRR!$8:$9</definedName>
    <definedName name="Z_A996E645_B7F0_471A_95C4_1DA5A8917F96_.wvu.PrintArea" localSheetId="0" hidden="1">EFRR!$A$1:$K$97</definedName>
    <definedName name="Z_A996E645_B7F0_471A_95C4_1DA5A8917F96_.wvu.PrintTitles" localSheetId="0" hidden="1">EFRR!$8:$9</definedName>
    <definedName name="Z_BCC2113B_B014_43D6_BE7B_ABE060C4DC4E_.wvu.PrintArea" localSheetId="0" hidden="1">EFRR!$A$1:$K$97</definedName>
    <definedName name="Z_BCC2113B_B014_43D6_BE7B_ABE060C4DC4E_.wvu.PrintTitles" localSheetId="0" hidden="1">EFRR!$8:$9</definedName>
    <definedName name="Z_F57E54E1_9E43_4E16_B064_4440C47D2D90_.wvu.PrintArea" localSheetId="0" hidden="1">EFRR!$A$1:$K$97</definedName>
    <definedName name="Z_F57E54E1_9E43_4E16_B064_4440C47D2D90_.wvu.PrintTitles" localSheetId="0" hidden="1">EFRR!$8:$9</definedName>
  </definedNames>
  <calcPr calcId="191029"/>
  <customWorkbookViews>
    <customWorkbookView name="Demianiuk Łukasz - Widok osobisty" guid="{45E3E3BC-75C5-4935-B285-3A6B5578B29C}" mergeInterval="0" personalView="1" maximized="1" xWindow="-8" yWindow="-8" windowWidth="1936" windowHeight="1176" activeSheetId="1"/>
    <customWorkbookView name="Eliza - Widok osobisty" guid="{80DA8C79-1DCA-41E8-80AF-41CEA26D6375}" mergeInterval="0" personalView="1" maximized="1" windowWidth="1148" windowHeight="619" activeSheetId="1"/>
    <customWorkbookView name="Eliza Regeńczuk - Widok osobisty" guid="{BCC2113B-B014-43D6-BE7B-ABE060C4DC4E}" mergeInterval="0" personalView="1" maximized="1" xWindow="-8" yWindow="-8" windowWidth="1936" windowHeight="1056" activeSheetId="1"/>
    <customWorkbookView name="HP1 - Widok osobisty" guid="{5BAE9163-AE73-4418-BC37-8036154D72DB}" mergeInterval="0" personalView="1" maximized="1" windowWidth="1276" windowHeight="614" activeSheetId="1"/>
    <customWorkbookView name="Wierzbicki Tomasz - Widok osobisty" guid="{F57E54E1-9E43-4E16-B064-4440C47D2D90}" mergeInterval="0" personalView="1" windowWidth="1386" windowHeight="788" activeSheetId="1"/>
    <customWorkbookView name="RF-ER - Widok osobisty" guid="{808FB73D-E91A-460D-A2C4-0536088E2270}" mergeInterval="0" personalView="1" maximized="1" xWindow="-8" yWindow="-8" windowWidth="1296" windowHeight="776" activeSheetId="1" showComments="commIndAndComment"/>
    <customWorkbookView name="RF WDW ER - Widok osobisty" guid="{A996E645-B7F0-471A-95C4-1DA5A8917F96}" mergeInterval="0" personalView="1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K71" i="1" l="1"/>
  <c r="J71" i="1"/>
  <c r="I71" i="1"/>
  <c r="K18" i="1"/>
  <c r="J18" i="1"/>
  <c r="K84" i="1" l="1"/>
  <c r="K85" i="1" s="1"/>
  <c r="J84" i="1"/>
  <c r="J85" i="1" s="1"/>
  <c r="I84" i="1"/>
  <c r="I85" i="1" s="1"/>
  <c r="K44" i="1" l="1"/>
  <c r="J44" i="1"/>
  <c r="I44" i="1"/>
  <c r="K57" i="1"/>
  <c r="J57" i="1"/>
  <c r="I57" i="1"/>
  <c r="K51" i="1"/>
  <c r="J51" i="1"/>
  <c r="I51" i="1"/>
  <c r="J45" i="1" l="1"/>
  <c r="K45" i="1"/>
  <c r="I45" i="1"/>
  <c r="I35" i="1" l="1"/>
  <c r="I32" i="1"/>
  <c r="I38" i="1" s="1"/>
  <c r="I27" i="1"/>
  <c r="I24" i="1"/>
  <c r="I19" i="1"/>
  <c r="I28" i="1" l="1"/>
  <c r="K24" i="1"/>
  <c r="J24" i="1"/>
  <c r="K54" i="1" l="1"/>
  <c r="K58" i="1" s="1"/>
  <c r="J54" i="1"/>
  <c r="J58" i="1" s="1"/>
  <c r="I54" i="1"/>
  <c r="I58" i="1" s="1"/>
  <c r="K77" i="1" l="1"/>
  <c r="J77" i="1"/>
  <c r="I77" i="1"/>
  <c r="I78" i="1" l="1"/>
  <c r="I86" i="1" s="1"/>
  <c r="K78" i="1"/>
  <c r="J78" i="1"/>
  <c r="K35" i="1" l="1"/>
  <c r="J35" i="1"/>
  <c r="K32" i="1"/>
  <c r="K38" i="1" s="1"/>
  <c r="J32" i="1"/>
  <c r="J38" i="1" s="1"/>
  <c r="K27" i="1"/>
  <c r="J27" i="1"/>
  <c r="J28" i="1" s="1"/>
  <c r="J19" i="1"/>
  <c r="K19" i="1"/>
  <c r="J86" i="1" l="1"/>
  <c r="K28" i="1"/>
  <c r="K86" i="1" s="1"/>
</calcChain>
</file>

<file path=xl/sharedStrings.xml><?xml version="1.0" encoding="utf-8"?>
<sst xmlns="http://schemas.openxmlformats.org/spreadsheetml/2006/main" count="298" uniqueCount="234">
  <si>
    <t>Data identyfikacji</t>
  </si>
  <si>
    <t>Planowany w dniu identyfikacji okres realizacji (kwartał / miesiąc oraz rok)
od – do</t>
  </si>
  <si>
    <t>Planowany w dniu identyfikacji termin złożenia wniosku o dofinansowanie (kwartał / miesiąc oraz rok)</t>
  </si>
  <si>
    <t>Nie dotyczy</t>
  </si>
  <si>
    <t>Wszystkie projekty współfinansowane ze środków Europejskiego Funduszu Społecznego nie spełniają definicji „dużego projektu”</t>
  </si>
  <si>
    <t>Należy wskazać roboczą nazwę projektu lub skrótowo opisać istotę, zakres przedmiotowy projektu.</t>
  </si>
  <si>
    <t xml:space="preserve">Należy podać nazwę podmiotu, który dokonał zgłoszenia na podstawie procedury identyfikacji projektów pozakonkursowych. </t>
  </si>
  <si>
    <t>Podmiot, który zostanie wezwany przez IOK do złożenia wniosku o dofinansowanie danego projektu.</t>
  </si>
  <si>
    <t>Przewidywane wartości wskaźnika lub wskaźników z katalogu wskaźników przypisanych do danego działania lub poddziałania, która zostanie osiągnięta dzięki realizacji projektu.</t>
  </si>
  <si>
    <t>Lp.</t>
  </si>
  <si>
    <t>Zidentyfikowanych w znaczeniu art. 48 ust. 3 ustawa z dnia 11 lipca 2014 r. o zasadach realizacji programów w zakresie polityki spójności finansowanych w perspektywie finansowej 2014-2020.</t>
  </si>
  <si>
    <t>A. Wykaz Zidentyfikowanych Projektów Pozakonkursowych współfinansowanych ze środków Europejskiego Funduszu Rozwoju Regionalnego 
     w ramach RPO WM 2014-2020</t>
  </si>
  <si>
    <t>Wirtualny Warszawski Obszar Funkcjonalny (Virtual WOF)</t>
  </si>
  <si>
    <t>Miasto Stołeczne Warszawa</t>
  </si>
  <si>
    <t>19.07.2016 r.</t>
  </si>
  <si>
    <t>N</t>
  </si>
  <si>
    <t>III kw. 2016 r.
- IV kw. 2022 r.</t>
  </si>
  <si>
    <t>luty/ marzec 2017 r.</t>
  </si>
  <si>
    <t>Budowa i wdrożenie zintegrowanego systemu wsparcia usług opiekuńczych opartego na narzędziach TIK na terenie Warszawskiego Obszaru Funkcjonalnego 
(E – Opieka)</t>
  </si>
  <si>
    <t>14.02.2017 r.</t>
  </si>
  <si>
    <t>I kw.2016 r.
- IV kw. 2022 r.</t>
  </si>
  <si>
    <t>maj/czerwiec 2017</t>
  </si>
  <si>
    <t>Modelowanie Systemu Ofert Dla Innowacji</t>
  </si>
  <si>
    <t>Województwo Mazowieckie/ Departament Rozwoju Regionalnego i Funduszy Europejskich</t>
  </si>
  <si>
    <t>4.05.2016</t>
  </si>
  <si>
    <t>01.2016 r. – 06.2021 r.</t>
  </si>
  <si>
    <t>III kw. 2016 r.</t>
  </si>
  <si>
    <t>• Liczba zaawansowanych usług (nowych lub ulepszonych) świadczonych przez IOB – 92 szt.
• Liczba przedsiębiorstw korzystających z zaawansowanych usług (nowych i/lub ulepszonych) świadczonych przez instytucję otoczenia biznesu – szacowana wartość docelowa będzie wykazywana we wniosku o płatność
• Liczba instytucji otoczenia biznesu wspartych w zakresie profesjonalizacji usług – szacowana wartość docelowa będzie wykazywana we wniosku o płatność
• Liczba zaawansowanych usług (nowych i/lub ulepszonych) świadczonych przez instytucje otoczenia biznesu – 92 szt.</t>
  </si>
  <si>
    <t>Poprawa funkcjonowania i efektywności kosztowej leczenia psychiatrycznego w Mazowieckim Szpitalu Wojewódzkim Drewnica</t>
  </si>
  <si>
    <t>10.10.2017</t>
  </si>
  <si>
    <t>24.02.2015 r. – 24.02.2018 r.</t>
  </si>
  <si>
    <t>IV kw. 2017 r.</t>
  </si>
  <si>
    <t>Budowa i rozbudowa drogi wojewódzkiej nr 747 od skrzyżowania z drogą krajową nr 79 wraz ze skrzyżowaniem w m. Lipsko do drogi wojewódzkiej nr 754</t>
  </si>
  <si>
    <t>Województwo Mazowieckie/ MZDW</t>
  </si>
  <si>
    <t>15.12.2015</t>
  </si>
  <si>
    <t>II kw. 2016 r. - 2018 r.</t>
  </si>
  <si>
    <t>II kw. 2016 r.</t>
  </si>
  <si>
    <t>Rozbudowa drogi wojewódzkiej nr 541 na odcinkach: od km 38+170 do km 38+662,  od km 39+268 do km 51+500, od km 55+350 do km 57+660 oraz od km 69+230 do km 72+781</t>
  </si>
  <si>
    <t>4.10.2016 r.</t>
  </si>
  <si>
    <t>planowane jest po otrzymaniu kompletnej dokumentacji technicznej i po opracowaniu studium wykonalności (w zgłoszeniu brak daty)</t>
  </si>
  <si>
    <t xml:space="preserve">• Całkowita długość przebudowanych lub zmodernizowanych dróg - około 18,62 km </t>
  </si>
  <si>
    <t>Budowa obwodnicy Gąbina w ciągu drogi wojewódzkiej nr 577 relacji Łąck-Ruszki na terenie m. Gąbin</t>
  </si>
  <si>
    <t xml:space="preserve">• Całkowita długość nowych dróg - około 4,6 km </t>
  </si>
  <si>
    <t>Rozbudowa drogi wojewódzkiej nr 579 na odcinku od km 41+272 do km 52+714</t>
  </si>
  <si>
    <t>15.05.2018 r.</t>
  </si>
  <si>
    <t xml:space="preserve">• Całkowita długość przebudowanych lub zmodernizowanych dróg - około 10,18 km </t>
  </si>
  <si>
    <t>Rozbudowa i przebudowa drogi powiatowej nr 3759W Szumanie - Bielsk</t>
  </si>
  <si>
    <t>Powiat Płocki</t>
  </si>
  <si>
    <t>28.08.2018 r.</t>
  </si>
  <si>
    <t>01.01.2019 -31.01.2020</t>
  </si>
  <si>
    <t>09.2018 r.</t>
  </si>
  <si>
    <t>PKP PLK S.A</t>
  </si>
  <si>
    <t>07.2018 - 04.2021</t>
  </si>
  <si>
    <t>12.2018</t>
  </si>
  <si>
    <t>Prace na linii Nr 28 Wieliszew – Zegrze</t>
  </si>
  <si>
    <t xml:space="preserve">19.10.2017 </t>
  </si>
  <si>
    <t>I kw. 2019 r.</t>
  </si>
  <si>
    <t>• Całkowita długość przebudowanych lub zmodernizowanych linii kolejowych – 3,7 km</t>
  </si>
  <si>
    <t>Modernizacja 39 szt. Elektrycznych Zespołów Trakcyjnych</t>
  </si>
  <si>
    <t>"Koleje Mazowieckie - KM" sp. z o.o.</t>
  </si>
  <si>
    <t>13.06.2016</t>
  </si>
  <si>
    <t>2015 - 2017</t>
  </si>
  <si>
    <t xml:space="preserve">• Liczba zmodernizowanych pojazdów kolejowych – 39 szt.
• Pojemność zmodernizowanych wagonów osobowych- zostanie określona w późniejszym etapie
</t>
  </si>
  <si>
    <t>Zakup 6 sztuk nowych pięcioczłonowych Elektrycznych Zespołów Trakcyjnych</t>
  </si>
  <si>
    <t>29.01.2018</t>
  </si>
  <si>
    <t>02.2018</t>
  </si>
  <si>
    <t xml:space="preserve">• Liczba zakupionych pojazdów kolejowych – 6 szt.
• Pojemność zakupionych wagonów osobowych - 1296 (liczba miejsc siedzących)
</t>
  </si>
  <si>
    <t>Oś Priorytetowa II - Wzrost e-potencjału Mazowsza</t>
  </si>
  <si>
    <t>Działanie 2.1 - E-usługi</t>
  </si>
  <si>
    <t>• Liczba usług publicznych udostępnionych on line o stopniu dojrzałości co najmniej 3 – dwustronna interakcja – 23 szt. 
• Liczba jednostek sektora publicznego korzystających z utworzonych aplikacji lub usług teleinformatycznych – 25 szt.</t>
  </si>
  <si>
    <t>• Liczba usług publicznych udostępnionych on line o stopniu dojrzałości co najmniej 3 – dwustronna interakcja – 8 szt. 
• Liczba jednostek sektora publicznego korzystających z utworzonych aplikacji lub usług teleinformatycznych – 11 szt.</t>
  </si>
  <si>
    <t>• Długość wybudowanych dróg wojewódzkich  - 8 km</t>
  </si>
  <si>
    <t>Należy podać nazwę podmiotu, który dokonał zgłoszenia na podstawie procedury identyfikacji projektów pozakonkursowych, i 
który zostanie wezwany przez IOK do złożenia wniosku o dofinansowanie danego projektu.</t>
  </si>
  <si>
    <t>Instrumenty finansowe dla mazowieckich MŚP</t>
  </si>
  <si>
    <t>Bank Gospodarstwa Krajowego</t>
  </si>
  <si>
    <t>25.05.2017</t>
  </si>
  <si>
    <t>II kw. 2017 r.</t>
  </si>
  <si>
    <t>Wdrażanie instrumentów finansowych w ramach Regionalnego Programu Operacyjnego dla Województwa Mazowieckiego na lata 2014-2020</t>
  </si>
  <si>
    <t>EBI</t>
  </si>
  <si>
    <t>09.12.2016</t>
  </si>
  <si>
    <t>ND</t>
  </si>
  <si>
    <t>Razem Działanie 2.1</t>
  </si>
  <si>
    <t>Oś Priorytetowa III - Rozwój potencjału innowacyjnego i przedsiębiorczości</t>
  </si>
  <si>
    <t>Działanie 3.1 - Poprawa rozwoju MŚP na Mazowszu</t>
  </si>
  <si>
    <t>Razem Działanie 3.1</t>
  </si>
  <si>
    <t>Razem Działanie 3.3</t>
  </si>
  <si>
    <t>Oś Piorytetowa IV - Przejście na gospodarkę niskoemisyjną</t>
  </si>
  <si>
    <t>Działanie 4.1 – Odnawialne źródła energii</t>
  </si>
  <si>
    <t>Razem Oś Priorytetowa II</t>
  </si>
  <si>
    <t>Razem Oś Priorytetowa III</t>
  </si>
  <si>
    <t>Razem Działanie 4.1</t>
  </si>
  <si>
    <t>Działanie 4.2 – Efektywność energetyczna</t>
  </si>
  <si>
    <t>Razem Oś Priorytetowa IV</t>
  </si>
  <si>
    <t>Poddziałanie 2.1.2 - E-usługi dla Mazowsza w ramach ZIT</t>
  </si>
  <si>
    <t>Poddziałanie 3.1.2 - Rozwój MŚP</t>
  </si>
  <si>
    <t xml:space="preserve">Działanie 3.3 - Innowacje w MŚP </t>
  </si>
  <si>
    <t>Oś Priorytetowa VI - Jakość życia</t>
  </si>
  <si>
    <t>Oś priorytetowa VII - Rozwój regionalnego systemu transportowego</t>
  </si>
  <si>
    <t>Działanie 7.1 - Infrastruktura drogowa</t>
  </si>
  <si>
    <t>Razem Działanie 7.1</t>
  </si>
  <si>
    <t>Działanie 7.2 - Infrastruktura kolejowa</t>
  </si>
  <si>
    <t>Razem Działanie 7.2</t>
  </si>
  <si>
    <t>Razem Oś Priorytetowa VII</t>
  </si>
  <si>
    <t>Razem EFRR</t>
  </si>
  <si>
    <t>Działanie 6.1 – Infrastruktura ochrony zdrowia</t>
  </si>
  <si>
    <t>Razem Działanie 6.1</t>
  </si>
  <si>
    <t>Działanie 6.2 – Rewitalizacja obszarów zmarginalizowanych</t>
  </si>
  <si>
    <t>nd.</t>
  </si>
  <si>
    <t>Mazowiecki Szpital Wojewódzki Drewnica Sp. z o.o.</t>
  </si>
  <si>
    <t>• Liczba wspartych podmiotów leczniczych - szt. 1
• Liczba osób korzystających ze świadczeń podmiotu leczniczego -  6.800 osób/rok</t>
  </si>
  <si>
    <t>• liczba obiektów infrastruktury zlokalizowanych na rewitalizowanych obszarach [szt.] - 10 obiektów/2023 r. 
• powierzchnia obszarów objętych rewitalizacją [ha] - 9 ha/2023 r.
• budynki publiczne lub komercyjne wybudowane lub wyremontowane na obszarach miejskich [metry kwadratowe] - 12 tys. m2/2023 r</t>
  </si>
  <si>
    <t xml:space="preserve">• Całkowita długość przebudowanych lub zmodernizowanych dróg - 7,56 km </t>
  </si>
  <si>
    <t>Dane aktualne na dzień dokonania identyfikacji przez IZ / WUP lub wynikające z SL2014.</t>
  </si>
  <si>
    <t xml:space="preserve">Oś Prioretytowa V - Gospodarka przyjazna środowisku </t>
  </si>
  <si>
    <t xml:space="preserve">Działanie 5.1 Dostosowanie do zmian klimatu </t>
  </si>
  <si>
    <t>Modernizacja pompowni Arciechów, gm. Iłów</t>
  </si>
  <si>
    <t xml:space="preserve">Państwowe Gospodarstwo Wodne Wody Polskie </t>
  </si>
  <si>
    <t>30.10.2018</t>
  </si>
  <si>
    <t>• Liczba ludności odnoszącej korzyści ze środków ochrony przeciwpowodziowej  - 7 548 osób</t>
  </si>
  <si>
    <t>Razem Działanie 5.1</t>
  </si>
  <si>
    <t>Razem Oś Priorytetowa V</t>
  </si>
  <si>
    <t>II kw. 2019 r. -  
II kw. 2021 r.</t>
  </si>
  <si>
    <t xml:space="preserve">Poddziałanie 2.1.1 E- usługi dla Mazowsza </t>
  </si>
  <si>
    <t>E- zdrowie
 dla Mazowsza 2</t>
  </si>
  <si>
    <t xml:space="preserve">Wojewodztwo Mazowieckie </t>
  </si>
  <si>
    <t>26.02.2019 r.</t>
  </si>
  <si>
    <t xml:space="preserve">II kw. 2019 r. 
- II kw. 2022 r. </t>
  </si>
  <si>
    <t xml:space="preserve">II kw. 2019 r. </t>
  </si>
  <si>
    <t>Budowa nowego odcinka drogi wojewódzkiej nr 635 do węzła „WOŁOMIN" na trasie S–8</t>
  </si>
  <si>
    <t>IV kwartał 2019 r. - 2022 r.</t>
  </si>
  <si>
    <t>III kwartał 2019 r.</t>
  </si>
  <si>
    <t xml:space="preserve">• Całkowita długość nowych dróg : około 2,5 km;
</t>
  </si>
  <si>
    <t>Budowa zachodniej obwodnicy Grodziska Mazowieckiego w ciągu DW 579</t>
  </si>
  <si>
    <t xml:space="preserve">IV kwartał 2019 roku /I kwartał 2020 roku - 2022 r.
</t>
  </si>
  <si>
    <t>Po otrzymaniu kompletnej dokumentacji technicznej i po opracowaniu studium wykonalności.</t>
  </si>
  <si>
    <t>• Całkowita długość nowych dróg: 7,35 km,</t>
  </si>
  <si>
    <t>„Zakup niezbędnego sprzętu oraz adaptacja pomieszczeń w związku z pojawieniem się koronawirusa SARS-CoV-2 na terenie województwa mazowieckiego”</t>
  </si>
  <si>
    <t>18.03.2020</t>
  </si>
  <si>
    <t>29.02.2020 - 30.08.2021</t>
  </si>
  <si>
    <t>Marzec 2020 r.</t>
  </si>
  <si>
    <t>• Ludność objęta ulepszonymi usługami zdrowotnymi - 1200                                 
•Liczba wspartych podmiotów leczniczych - 64</t>
  </si>
  <si>
    <t>Przebudowa wału przeciwpowodziowego kl. II w km 23+040 – 35+000 prawobrzeżnej doliny Wisły na odcinku Bączki – Antoniówka Świerżowska gm. Maciejowice, pow. Garwoliński – etap II w km 26+900 -30+900</t>
  </si>
  <si>
    <t>Państwowe Gospodarstwo Wodne Wody Polskie</t>
  </si>
  <si>
    <t>04.02.2020 r.</t>
  </si>
  <si>
    <t>10.2018 r.-11.2022 r.</t>
  </si>
  <si>
    <t>II kw. 2020 r.</t>
  </si>
  <si>
    <t>• Liczba ludności odnoszącej korzyści ze środków ochrony przeciwpowodziowej  - 4 000 osób</t>
  </si>
  <si>
    <t>T</t>
  </si>
  <si>
    <t>Razem Działanie 6.2</t>
  </si>
  <si>
    <t>Razem Oś Priorytetowa VI</t>
  </si>
  <si>
    <t xml:space="preserve">Wartości kosztów i dofinansowania projektu dotyczą I Etapu projektu finansowanego w ramach RPO WM 2014 – 2020. Etap II planowany jest do rozliczenia w ramach środków finansowych perspektywy 2021 – 2027 w ramach krajowego lub regionalnego programu operacyjnego. </t>
  </si>
  <si>
    <t>Łączny koszt całkowity projektu uwzględniający I i II etap wyniesie 426 810 000,00 zł, wartość kosztów kwalifikowalnych 347 000 000,00 zł, natomiast wartość dofinansowania z EFRR 277 600 000,00 zł.</t>
  </si>
  <si>
    <t>01.12.2020 - 30.06.2021</t>
  </si>
  <si>
    <t xml:space="preserve">Grudzień 2020 r. </t>
  </si>
  <si>
    <t>Działanie 6.3 Wsparcie ochrony zdrowia w ramach ZIT w związku z epidemią COVID-19</t>
  </si>
  <si>
    <t>Razem Działanie 6.3</t>
  </si>
  <si>
    <t>„Zwiększenie zdolności systemu opieki zdrowotnej na terenie m.st. Warszawy w walce z wirusem SARS-COV-2”.</t>
  </si>
  <si>
    <t>I kw.2020 - II kw. 2021</t>
  </si>
  <si>
    <t>• Liczba wspartych podmiotów leczniczych - szt. 3;
• Liczba urządzeń aparatury medycznej/sprzętu medycznego zakupionych w programie  - szt. 133;
• Dodatkowa przestrzeń łóżkowa stworzona dla pacjentów chorych na COVID-19 (CV 8) – 24 szt.</t>
  </si>
  <si>
    <t>„Utworzenie Centrum operacji naczyniowych i onkologicznych mózgu ze wsparciem technik obrazowania w czasie rzeczywistym silnego pola magnetycznego z zastosowaniem wysoko zaawansowanych technologii neurochirurgicznych poprzez rozbudowę istniejącego już ośrodka (Interwencyjne Centrum Neuroterapii - INC)”</t>
  </si>
  <si>
    <t>Mazowiecki Szpital Bródnowski w Warszawie Sp. z o. o.</t>
  </si>
  <si>
    <t>• Liczba wspartych podmiotów leczniczych - szt. 1
•Liczba urządzeń aparatury medycznej/sprzętu medycznego zakupionych w programie - szt. 39;
• Ludność objęta ulepszonymi usługami zdrowotnymi – 616 osób</t>
  </si>
  <si>
    <t>Przebudowa wału przeciwpowodziowego kl. II w km 23+040 – 35+000 prawobrzeżnej doliny Wisły na odcinku Bączki – Antoniówka Świerżowska gm. Maciejowice, pow. garwoliński – etap III w km 23+040-26+900</t>
  </si>
  <si>
    <t>24.08.2021 r.</t>
  </si>
  <si>
    <t>10.2018 r.-06.2023 r.</t>
  </si>
  <si>
    <t xml:space="preserve">Grudzień 2021 r. </t>
  </si>
  <si>
    <t>• Liczba ludności odnoszącej korzyści ze środków ochrony przeciwpowodziowej  - 7 000 osób</t>
  </si>
  <si>
    <t>Oś priorytetowa XII RECT-EU dla Mazowsza</t>
  </si>
  <si>
    <t>Działanie 12.2 E-usługi</t>
  </si>
  <si>
    <t>Razem Działanie 12.2</t>
  </si>
  <si>
    <t>Poprawa dostępu do opieki medycznej poprzez rozbudowę systemu informatycznego Szpitala Czerniakowskiego Sp. z o.o. w oparciu o wdrożenie e-usług</t>
  </si>
  <si>
    <t xml:space="preserve">Szpital Czerniakowski Sp. z o. o.  </t>
  </si>
  <si>
    <t xml:space="preserve">14.12.2021 r. </t>
  </si>
  <si>
    <t>01.01.2022 r.  – 31.12.2023 r.</t>
  </si>
  <si>
    <t>IV kw. 2021 r.</t>
  </si>
  <si>
    <t>Wskaźniki produktu:
-  Liczba usług publicznych udostępnionych on-line o stopniu dojrzałości co najmniej 3 [szt.] – 3;
-  Liczba usług publicznych udostępnionych on-line o stopniu dojrzałości co najmniej 4 [szt.] – 4;
- Liczba podmiotów, które udostępniły on-line informacje sektora publicznego – 1;
- Liczba podmiotów objętych wsparciem w zakresie zwalczania lub przeciwdziałania skutkom pandemii COVID-19 -1;
- Wartość  sprzętu IT oraz oprogramowania /licencji finansowanych w odpowiedzi na COVID-19 – 3 000 000,00 złotych;
- Wartość sprzętu IT oraz oprogramowania /licencji finansowanych w odpowiedzi na COVID-19 dla sektora ochrony zdrowia - 3 000 000,00 złotych.                                               Wskaźniki rezultatu: 
Liczba jednostek sektora publicznego korzystających z utworzonych aplikacji lub usług teleinformatycznych – 1.</t>
  </si>
  <si>
    <t>Stworzenie otwartych danych wraz z budową zaplecza techniczno – technologiczno - koordynacyjnego dla samorządów terytorialnych województwa mazowieckiego (Projekt SOD)</t>
  </si>
  <si>
    <t>Wojewodztwo Mazowieckie</t>
  </si>
  <si>
    <t>4.01.2022 r.</t>
  </si>
  <si>
    <t>I kwartał 2022</t>
  </si>
  <si>
    <t>Wskaźniki produktu i rezultatu 
Liczba podmiotów, które udostępniły on-line informacje sektora publicznego – 26 podmiotów
Liczba usług publicznych udostępnionych on-line o stopniu dojrzałości co najmniej 3 – 3 szt.
Liczba usług publicznych udostępnionych on-line o stopniu dojrzałości co najmniej 4 – transakcja – 1 szt.</t>
  </si>
  <si>
    <t>Uzupełnienie interoperacyjnego środowiska przepływu danych i informacji w procesach medycznych i niemedycznych szpitala wraz z zapewnieniem wysokiej dostępności i bezpieczeństwa danych i systemów</t>
  </si>
  <si>
    <t>Mazowiecki Szpital Bródnowski w Warszawie Sp. z o.o.</t>
  </si>
  <si>
    <t>12.04.2022 r.</t>
  </si>
  <si>
    <t>01.05.2022 r. – 30.06.2023 r.</t>
  </si>
  <si>
    <t>04.2022 r.</t>
  </si>
  <si>
    <t>Liczba podmiotów, które udostępniły on-line informacje sektora publicznego -1
Przestrzeń dyskowa serwerowni [TB] – 10
Liczba usług publicznych udostępnionych on-line o stopniu dojrzałości co najmniej 3 - 1
Liczba podmiotów objętych wsparciem w zakresie zwalczania lub przeciwdziałania skutkom pandemii COVID-19 - 1
Wartość sprzętu IT oraz oprogramowania/licencji finansowanych w odpowiedzi na COVID-19 dla sektora ochrony zdrowia – 12 220 000 zł
Wartość sprzętu IT oraz oprogramowania/licencji finansowanych w odpowiedzi na COVID-19 -– 12 220 000 zł</t>
  </si>
  <si>
    <t>Zrezygnowano z realizacji projektu (brak zainteresowania beneficjentów).</t>
  </si>
  <si>
    <t>II kw. 2017 r. 
– II kw. 2023 r.</t>
  </si>
  <si>
    <t>IV kw. 2016 r. 
- IV kw. 2023 r.</t>
  </si>
  <si>
    <t>IV kw. 2016 r. 
– 2020 r.</t>
  </si>
  <si>
    <t>IV kw. 2016 r. 
– 2019 r.</t>
  </si>
  <si>
    <t>II/III kwartał 2018 r. 
– 2020 r.</t>
  </si>
  <si>
    <t>III kw. 2019 r. 
- IV kw.2021 r.</t>
  </si>
  <si>
    <t>I kw.2018 r. 
- II.kw 2020</t>
  </si>
  <si>
    <t>I kwartał 2022 
– III kwartał 2023</t>
  </si>
  <si>
    <t xml:space="preserve">• Liczba usług publicznych udostępnionych on line o stopniu dojrzałości co najmniej 3 – dwustronna interakcja – 3 szt. 
• Liczba usług publicznych udostępnionych on line o stopniu dojrzałości co najmniej 4 – transakcja – 1 szt. 
•  Liczba podmiotów, które udostępniły informacje sektora publicznego – 22 szt.
</t>
  </si>
  <si>
    <t>• Liczba przedsiębiorstw otrzymujących wsparcie finansowe inne niż dotacje – 845 przedsiębiorstw
• Liczba przedsiębiorstw otrzymujących wsparcie - 845 przedsiębiorstw
• Liczba przedsiębiorstw objętych wsparciem w celu wprowadzenia produktów nowych dla firmy – 400 szt.
• Inwestycje prywatne uzupełniające wsparcie publiczne dla przedsiębiorstw (inne niż dotacje) - 56 434 210,75 PLN</t>
  </si>
  <si>
    <t>• liczba zmodernizowanych energetycznie budynków [szt.] - 19 szt./2023 r. 
• liczba gospodarstw domowych z lepszą klasą zużycia energii [gospodarstwa domowe] - 1375 gospodarstw/2023 r.</t>
  </si>
  <si>
    <t>Razem Działanie 4.2</t>
  </si>
  <si>
    <r>
      <t>Modernizacja linii kolejowej nr 35 na odcinku Ostrołęka – Chorzele</t>
    </r>
    <r>
      <rPr>
        <vertAlign val="superscript"/>
        <sz val="8"/>
        <color theme="1"/>
        <rFont val="Arial"/>
        <family val="2"/>
        <charset val="238"/>
      </rPr>
      <t>9</t>
    </r>
  </si>
  <si>
    <t>Rozbudowa drogi wojewódzkiej nr 637 relacji Warszawa – Węgrów na odcinku od km 35+674 do 37+742 oraz od km 38+199,39 do km 41+360</t>
  </si>
  <si>
    <t>2022 r. - 2023 r.</t>
  </si>
  <si>
    <t>I kwartał 2023 r.</t>
  </si>
  <si>
    <t xml:space="preserve">• Całkowita długość przebudowanych lub zmodernizowanych dróg – 5,2 km. </t>
  </si>
  <si>
    <t>Razem Oś Priorytetowa XII</t>
  </si>
  <si>
    <t>Całkowita długość przebudowanych lub zmodernizowanych linii kolejowych" - 57,5 km.</t>
  </si>
  <si>
    <t xml:space="preserve">Elektroniczny system wspomagania zarządzania drogami wojewódzkimi Mazowsza </t>
  </si>
  <si>
    <t>6.06.2023 r.</t>
  </si>
  <si>
    <t>IV kwartał 2022 r. - IV kwartał 2023 r.</t>
  </si>
  <si>
    <t>sierpień 2023 r.</t>
  </si>
  <si>
    <t xml:space="preserve">Poddziałanie 4.3.1 Ograniczanie zanieczyszczeń powietrza i rozwój mobilności miejskiej </t>
  </si>
  <si>
    <t>Rozwój zrównoważonej mobilności miejskiej poprzez zakup niskoemisyjnych autobusów zasilanych paliwem LNG i CNG</t>
  </si>
  <si>
    <t xml:space="preserve">Miejskie Zakłady Autobusowe Sp. z o.o. </t>
  </si>
  <si>
    <t>08.2020 – 12.2023</t>
  </si>
  <si>
    <t>lipiec 2023 r.</t>
  </si>
  <si>
    <t>Rozbudowa drogi wojewódzkiej nr 634 (ulicy księdza Skorupki w Ząbkach, powiat wołomiński)</t>
  </si>
  <si>
    <t>30.05.2023 r.</t>
  </si>
  <si>
    <t>2022 r. – 2024 r. Zakończenie wykonania robót drogowych w 100% planowane jest na 17.10.2023 r. Termin realizacji przedmiotu umowy wraz z uzyskaniem decyzji na użytkowanie drogi to 17.02.2024 r.</t>
  </si>
  <si>
    <t>II kwartał 2023 r.</t>
  </si>
  <si>
    <t xml:space="preserve">• Całkowita długość przebudowanych lub zmodernizowanych dróg – 1,3 km. </t>
  </si>
  <si>
    <t>Budowa tunelu drogowego oraz drogi woj. nr 638 w km 19,400 linii kolejowej nr 2 w. m. Sulejówek</t>
  </si>
  <si>
    <t>2022 r.- IV kwartał 2023 r.</t>
  </si>
  <si>
    <t xml:space="preserve">• Całkowita długość przebudowanych lub zmodernizowanych dróg – 0,35 km. </t>
  </si>
  <si>
    <t xml:space="preserve">Wskaźniki produktu:
- Liczba zakupionych jednostek taboru pasażerskiego w publicznym transporcie zbiorowym komunikacji miejskiej – 110 szt.
- Pojemność zakupionego taboru pasażerskiego w publicznym transporcie zbiorowym komunikacji miejskiej [osoby] – 12 350 </t>
  </si>
  <si>
    <t>Wskaźnik produktu:
• Liczba podmiotów, które udostępniły on-line informacje sektora publicznego: 1;
• Liczba usług publicznych udostępnionych on-line o stopniu dojrzałości co najmniej 4 - transakcja  – 24 e-usług;
• Przestrzeń dyskowa serwerowni – 62,5 TB (co stanowi 500Tb);
Wskaźnik rezultatu bezpośredniego - Liczba jednostek sektora publicznego korzystających z utworzonych aplikacji lub usług teleinformatycznych – 3.</t>
  </si>
  <si>
    <r>
      <t>Załącznik 4 – Wykaz zidentyfikowanych</t>
    </r>
    <r>
      <rPr>
        <b/>
        <vertAlign val="superscript"/>
        <sz val="14"/>
        <color theme="1"/>
        <rFont val="Arial"/>
        <family val="2"/>
        <charset val="238"/>
      </rPr>
      <t>1</t>
    </r>
    <r>
      <rPr>
        <b/>
        <sz val="14"/>
        <color theme="1"/>
        <rFont val="Arial"/>
        <family val="2"/>
        <charset val="238"/>
      </rPr>
      <t xml:space="preserve">  projektów pozakonkursowych współfinansowanych ze środków RPO WM 2014-2020</t>
    </r>
  </si>
  <si>
    <r>
      <t xml:space="preserve">Tytuł lub zakres projektu </t>
    </r>
    <r>
      <rPr>
        <b/>
        <vertAlign val="superscript"/>
        <sz val="8"/>
        <color theme="1"/>
        <rFont val="Arial"/>
        <family val="2"/>
        <charset val="238"/>
      </rPr>
      <t>2</t>
    </r>
  </si>
  <si>
    <r>
      <rPr>
        <b/>
        <u/>
        <sz val="8"/>
        <color theme="1"/>
        <rFont val="Arial"/>
        <family val="2"/>
        <charset val="238"/>
      </rPr>
      <t>EFRR</t>
    </r>
    <r>
      <rPr>
        <b/>
        <sz val="8"/>
        <color theme="1"/>
        <rFont val="Arial"/>
        <family val="2"/>
        <charset val="238"/>
      </rPr>
      <t xml:space="preserve"> - Beneficjent/ i podmiot realizujący 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u/>
        <sz val="8"/>
        <color theme="1"/>
        <rFont val="Arial"/>
        <family val="2"/>
        <charset val="238"/>
      </rPr>
      <t>EFS</t>
    </r>
    <r>
      <rPr>
        <b/>
        <sz val="8"/>
        <color theme="1"/>
        <rFont val="Arial"/>
        <family val="2"/>
        <charset val="238"/>
      </rPr>
      <t xml:space="preserve"> - Podmiot zgłaszający </t>
    </r>
    <r>
      <rPr>
        <b/>
        <vertAlign val="superscript"/>
        <sz val="8"/>
        <color theme="1"/>
        <rFont val="Arial"/>
        <family val="2"/>
        <charset val="238"/>
      </rPr>
      <t>4</t>
    </r>
  </si>
  <si>
    <r>
      <rPr>
        <b/>
        <u/>
        <sz val="8"/>
        <color theme="1"/>
        <rFont val="Arial"/>
        <family val="2"/>
        <charset val="238"/>
      </rPr>
      <t>EFRR</t>
    </r>
    <r>
      <rPr>
        <b/>
        <sz val="8"/>
        <color theme="1"/>
        <rFont val="Arial"/>
        <family val="2"/>
        <charset val="238"/>
      </rPr>
      <t xml:space="preserve"> - Projekt duży (T/N/nd.)
</t>
    </r>
    <r>
      <rPr>
        <b/>
        <u/>
        <sz val="8"/>
        <color theme="1"/>
        <rFont val="Arial"/>
        <family val="2"/>
        <charset val="238"/>
      </rPr>
      <t>EFS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theme="1"/>
        <rFont val="Arial"/>
        <family val="2"/>
        <charset val="238"/>
      </rPr>
      <t>5</t>
    </r>
    <r>
      <rPr>
        <b/>
        <sz val="8"/>
        <color theme="1"/>
        <rFont val="Arial"/>
        <family val="2"/>
        <charset val="238"/>
      </rPr>
      <t xml:space="preserve"> - Wnioskodawca </t>
    </r>
    <r>
      <rPr>
        <b/>
        <vertAlign val="superscript"/>
        <sz val="8"/>
        <color theme="1"/>
        <rFont val="Arial"/>
        <family val="2"/>
        <charset val="238"/>
      </rPr>
      <t>6</t>
    </r>
    <r>
      <rPr>
        <b/>
        <sz val="8"/>
        <color theme="1"/>
        <rFont val="Arial"/>
        <family val="2"/>
        <charset val="238"/>
      </rPr>
      <t xml:space="preserve">  / podmiot realizujący</t>
    </r>
  </si>
  <si>
    <r>
      <t xml:space="preserve">Zakładane efekty projektu 
wyrażone wskaźnikami </t>
    </r>
    <r>
      <rPr>
        <b/>
        <vertAlign val="superscript"/>
        <sz val="8"/>
        <color theme="1"/>
        <rFont val="Arial"/>
        <family val="2"/>
        <charset val="238"/>
      </rPr>
      <t>7</t>
    </r>
  </si>
  <si>
    <r>
      <t xml:space="preserve">Szacowana całkowita wartość projektu w PLN </t>
    </r>
    <r>
      <rPr>
        <b/>
        <vertAlign val="superscript"/>
        <sz val="8"/>
        <color theme="1"/>
        <rFont val="Arial"/>
        <family val="2"/>
        <charset val="238"/>
      </rPr>
      <t>8</t>
    </r>
  </si>
  <si>
    <r>
      <t xml:space="preserve">Szacowana wartość kosztów kwalifikowanych w PLN </t>
    </r>
    <r>
      <rPr>
        <b/>
        <vertAlign val="superscript"/>
        <sz val="8"/>
        <color theme="1"/>
        <rFont val="Arial"/>
        <family val="2"/>
        <charset val="238"/>
      </rPr>
      <t>8</t>
    </r>
  </si>
  <si>
    <r>
      <t xml:space="preserve">Szacowany wkład UE w PLN </t>
    </r>
    <r>
      <rPr>
        <b/>
        <vertAlign val="superscript"/>
        <sz val="8"/>
        <color theme="1"/>
        <rFont val="Arial"/>
        <family val="2"/>
        <charset val="238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</si>
</sst>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</cellXfs>
  <cellStyles count="2">
    <cellStyle name="Nagłówek 1" xfId="1" builtinId="1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296333</xdr:colOff>
      <xdr:row>0</xdr:row>
      <xdr:rowOff>68791</xdr:rowOff>
    </xdr:from>
    <xdr:to>
      <xdr:col>7</xdr:col>
      <xdr:colOff>1037144</xdr:colOff>
      <xdr:row>2</xdr:row>
      <xdr:rowOff>312825</xdr:rowOff>
    </xdr:to>
    <xdr:pic>
      <xdr:nvPicPr>
        <xdr:cNvPr id="2" name="Obraz 1" descr="RPO+FLAGA RP+MAZOWSZE+EFS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83" y="68791"/>
          <a:ext cx="6049531" cy="575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97"/>
  <sheetViews>
    <sheetView tabSelected="1" view="pageBreakPreview" topLeftCell="A82" zoomScale="112" zoomScaleNormal="112" zoomScaleSheetLayoutView="112" workbookViewId="0">
      <selection activeCell="G83" sqref="G83"/>
    </sheetView>
  </sheetViews>
  <sheetFormatPr defaultColWidth="9" defaultRowHeight="11.25"/>
  <cols>
    <col min="1" max="1" width="3.5" style="29" customWidth="1"/>
    <col min="2" max="2" width="26.375" style="30" customWidth="1"/>
    <col min="3" max="3" width="17.375" style="31" customWidth="1"/>
    <col min="4" max="4" width="10.625" style="32" customWidth="1"/>
    <col min="5" max="5" width="14" style="31" customWidth="1"/>
    <col min="6" max="6" width="22.375" style="31" customWidth="1"/>
    <col min="7" max="7" width="33.5" style="31" customWidth="1"/>
    <col min="8" max="8" width="35.25" style="30" customWidth="1"/>
    <col min="9" max="9" width="15.5" style="33" customWidth="1"/>
    <col min="10" max="10" width="16.5" style="33" customWidth="1"/>
    <col min="11" max="11" width="14.5" style="33" customWidth="1"/>
    <col min="12" max="12" width="9" style="7"/>
    <col min="13" max="13" width="21.375" style="7" customWidth="1"/>
    <col min="14" max="16384" width="9" style="7"/>
  </cols>
  <sheetData>
    <row r="2" spans="1:11" ht="14.25" customHeight="1">
      <c r="I2" s="4"/>
      <c r="J2" s="47"/>
      <c r="K2" s="47"/>
    </row>
    <row r="3" spans="1:11" ht="28.5" customHeight="1">
      <c r="I3" s="4"/>
      <c r="J3" s="47"/>
      <c r="K3" s="47"/>
    </row>
    <row r="4" spans="1:11" ht="30" customHeight="1">
      <c r="A4" s="48" t="s">
        <v>226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11" s="49" customFormat="1" ht="38.25" customHeight="1">
      <c r="A6" s="48" t="s">
        <v>11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>
      <c r="A7" s="50"/>
      <c r="B7" s="34"/>
      <c r="C7" s="51"/>
      <c r="D7" s="52"/>
      <c r="E7" s="51"/>
      <c r="F7" s="51"/>
      <c r="G7" s="51"/>
    </row>
    <row r="8" spans="1:11" s="56" customFormat="1" ht="73.5" customHeight="1">
      <c r="A8" s="53" t="s">
        <v>9</v>
      </c>
      <c r="B8" s="53" t="s">
        <v>227</v>
      </c>
      <c r="C8" s="53" t="s">
        <v>228</v>
      </c>
      <c r="D8" s="54" t="s">
        <v>0</v>
      </c>
      <c r="E8" s="53" t="s">
        <v>229</v>
      </c>
      <c r="F8" s="53" t="s">
        <v>1</v>
      </c>
      <c r="G8" s="53" t="s">
        <v>2</v>
      </c>
      <c r="H8" s="53" t="s">
        <v>230</v>
      </c>
      <c r="I8" s="55" t="s">
        <v>231</v>
      </c>
      <c r="J8" s="55" t="s">
        <v>232</v>
      </c>
      <c r="K8" s="55" t="s">
        <v>233</v>
      </c>
    </row>
    <row r="9" spans="1:11" s="31" customFormat="1">
      <c r="A9" s="6">
        <v>1</v>
      </c>
      <c r="B9" s="6">
        <v>2</v>
      </c>
      <c r="C9" s="6">
        <v>3</v>
      </c>
      <c r="D9" s="23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1" ht="20.100000000000001" customHeight="1">
      <c r="A10" s="45" t="s">
        <v>67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20.100000000000001" customHeight="1">
      <c r="A11" s="57" t="s">
        <v>68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20.100000000000001" customHeight="1">
      <c r="A12" s="46" t="s">
        <v>122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84.75" customHeight="1">
      <c r="A13" s="8">
        <v>1</v>
      </c>
      <c r="B13" s="3" t="s">
        <v>123</v>
      </c>
      <c r="C13" s="6" t="s">
        <v>124</v>
      </c>
      <c r="D13" s="6" t="s">
        <v>125</v>
      </c>
      <c r="E13" s="6" t="s">
        <v>15</v>
      </c>
      <c r="F13" s="6" t="s">
        <v>126</v>
      </c>
      <c r="G13" s="6" t="s">
        <v>127</v>
      </c>
      <c r="H13" s="25" t="s">
        <v>196</v>
      </c>
      <c r="I13" s="26">
        <v>130387500</v>
      </c>
      <c r="J13" s="26">
        <v>130387500</v>
      </c>
      <c r="K13" s="26">
        <v>104310000</v>
      </c>
    </row>
    <row r="14" spans="1:11" ht="157.5" customHeight="1">
      <c r="A14" s="8">
        <v>2</v>
      </c>
      <c r="B14" s="3" t="s">
        <v>207</v>
      </c>
      <c r="C14" s="6" t="s">
        <v>33</v>
      </c>
      <c r="D14" s="6" t="s">
        <v>208</v>
      </c>
      <c r="E14" s="6" t="s">
        <v>15</v>
      </c>
      <c r="F14" s="6" t="s">
        <v>209</v>
      </c>
      <c r="G14" s="6" t="s">
        <v>210</v>
      </c>
      <c r="H14" s="25" t="s">
        <v>225</v>
      </c>
      <c r="I14" s="26">
        <v>10986385.949999999</v>
      </c>
      <c r="J14" s="26">
        <v>10986385.949999999</v>
      </c>
      <c r="K14" s="26">
        <v>8789108.7599999998</v>
      </c>
    </row>
    <row r="15" spans="1:11" s="58" customFormat="1" ht="20.100000000000001" customHeight="1">
      <c r="A15" s="46" t="s">
        <v>93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t="76.5" customHeight="1">
      <c r="A16" s="8">
        <v>1</v>
      </c>
      <c r="B16" s="3" t="s">
        <v>12</v>
      </c>
      <c r="C16" s="6" t="s">
        <v>13</v>
      </c>
      <c r="D16" s="23" t="s">
        <v>14</v>
      </c>
      <c r="E16" s="6" t="s">
        <v>15</v>
      </c>
      <c r="F16" s="6" t="s">
        <v>16</v>
      </c>
      <c r="G16" s="6" t="s">
        <v>17</v>
      </c>
      <c r="H16" s="3" t="s">
        <v>69</v>
      </c>
      <c r="I16" s="2">
        <v>38138279.149999999</v>
      </c>
      <c r="J16" s="2">
        <v>34968693.640000001</v>
      </c>
      <c r="K16" s="2">
        <v>27974954.91</v>
      </c>
    </row>
    <row r="17" spans="1:13" ht="67.5">
      <c r="A17" s="8">
        <v>2</v>
      </c>
      <c r="B17" s="3" t="s">
        <v>18</v>
      </c>
      <c r="C17" s="6" t="s">
        <v>13</v>
      </c>
      <c r="D17" s="23" t="s">
        <v>19</v>
      </c>
      <c r="E17" s="6" t="s">
        <v>15</v>
      </c>
      <c r="F17" s="6" t="s">
        <v>20</v>
      </c>
      <c r="G17" s="6" t="s">
        <v>21</v>
      </c>
      <c r="H17" s="3" t="s">
        <v>70</v>
      </c>
      <c r="I17" s="2">
        <v>26093125</v>
      </c>
      <c r="J17" s="2">
        <v>26074134.100000001</v>
      </c>
      <c r="K17" s="2">
        <v>20859307.280000001</v>
      </c>
    </row>
    <row r="18" spans="1:13" s="58" customFormat="1" ht="20.100000000000001" customHeight="1">
      <c r="A18" s="35" t="s">
        <v>81</v>
      </c>
      <c r="B18" s="36"/>
      <c r="C18" s="36"/>
      <c r="D18" s="36"/>
      <c r="E18" s="36"/>
      <c r="F18" s="36"/>
      <c r="G18" s="36"/>
      <c r="H18" s="37"/>
      <c r="I18" s="16">
        <f>SUM(I16:I17)+I13+I14</f>
        <v>205605290.09999999</v>
      </c>
      <c r="J18" s="16">
        <f>SUM(J16:J17)+J13+J14</f>
        <v>202416713.69</v>
      </c>
      <c r="K18" s="16">
        <f>SUM(K16:K17)+K13+K14</f>
        <v>161933370.94999999</v>
      </c>
    </row>
    <row r="19" spans="1:13" s="58" customFormat="1" ht="20.100000000000001" customHeight="1">
      <c r="A19" s="35" t="s">
        <v>88</v>
      </c>
      <c r="B19" s="36"/>
      <c r="C19" s="36"/>
      <c r="D19" s="36"/>
      <c r="E19" s="36"/>
      <c r="F19" s="36"/>
      <c r="G19" s="36"/>
      <c r="H19" s="37"/>
      <c r="I19" s="16">
        <f>I18</f>
        <v>205605290.09999999</v>
      </c>
      <c r="J19" s="16">
        <f>J18</f>
        <v>202416713.69</v>
      </c>
      <c r="K19" s="16">
        <f>K18</f>
        <v>161933370.94999999</v>
      </c>
    </row>
    <row r="20" spans="1:13" ht="20.100000000000001" customHeight="1">
      <c r="A20" s="42" t="s">
        <v>82</v>
      </c>
      <c r="B20" s="43"/>
      <c r="C20" s="43"/>
      <c r="D20" s="43"/>
      <c r="E20" s="43"/>
      <c r="F20" s="43"/>
      <c r="G20" s="43"/>
      <c r="H20" s="43"/>
      <c r="I20" s="43"/>
      <c r="J20" s="43"/>
      <c r="K20" s="44"/>
    </row>
    <row r="21" spans="1:13" ht="20.100000000000001" customHeight="1">
      <c r="A21" s="39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13" ht="20.100000000000001" customHeight="1">
      <c r="A22" s="59" t="s">
        <v>94</v>
      </c>
      <c r="B22" s="60"/>
      <c r="C22" s="60"/>
      <c r="D22" s="60"/>
      <c r="E22" s="60"/>
      <c r="F22" s="60"/>
      <c r="G22" s="60"/>
      <c r="H22" s="60"/>
      <c r="I22" s="60"/>
      <c r="J22" s="60"/>
      <c r="K22" s="61"/>
    </row>
    <row r="23" spans="1:13" ht="153.75" customHeight="1">
      <c r="A23" s="8">
        <v>1</v>
      </c>
      <c r="B23" s="3" t="s">
        <v>22</v>
      </c>
      <c r="C23" s="6" t="s">
        <v>23</v>
      </c>
      <c r="D23" s="23" t="s">
        <v>24</v>
      </c>
      <c r="E23" s="6" t="s">
        <v>15</v>
      </c>
      <c r="F23" s="6" t="s">
        <v>25</v>
      </c>
      <c r="G23" s="6" t="s">
        <v>26</v>
      </c>
      <c r="H23" s="3" t="s">
        <v>27</v>
      </c>
      <c r="I23" s="2">
        <v>8291198.2199999997</v>
      </c>
      <c r="J23" s="2">
        <v>8136663.1799999997</v>
      </c>
      <c r="K23" s="2">
        <v>8136663.1799999997</v>
      </c>
    </row>
    <row r="24" spans="1:13" s="58" customFormat="1" ht="20.100000000000001" customHeight="1">
      <c r="A24" s="35" t="s">
        <v>84</v>
      </c>
      <c r="B24" s="36"/>
      <c r="C24" s="36"/>
      <c r="D24" s="36"/>
      <c r="E24" s="36"/>
      <c r="F24" s="36"/>
      <c r="G24" s="36"/>
      <c r="H24" s="37"/>
      <c r="I24" s="16">
        <f>SUM(I23:I23)</f>
        <v>8291198.2199999997</v>
      </c>
      <c r="J24" s="16">
        <f>SUM(J23:J23)</f>
        <v>8136663.1799999997</v>
      </c>
      <c r="K24" s="16">
        <f>SUM(K23:K23)</f>
        <v>8136663.1799999997</v>
      </c>
    </row>
    <row r="25" spans="1:13" ht="20.100000000000001" customHeight="1">
      <c r="A25" s="39" t="s">
        <v>95</v>
      </c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3" ht="111" customHeight="1">
      <c r="A26" s="8">
        <v>1</v>
      </c>
      <c r="B26" s="3" t="s">
        <v>73</v>
      </c>
      <c r="C26" s="6" t="s">
        <v>74</v>
      </c>
      <c r="D26" s="23" t="s">
        <v>75</v>
      </c>
      <c r="E26" s="6" t="s">
        <v>15</v>
      </c>
      <c r="F26" s="6" t="s">
        <v>188</v>
      </c>
      <c r="G26" s="6" t="s">
        <v>76</v>
      </c>
      <c r="H26" s="3" t="s">
        <v>197</v>
      </c>
      <c r="I26" s="2">
        <v>282171053.75</v>
      </c>
      <c r="J26" s="2">
        <v>282171053.75</v>
      </c>
      <c r="K26" s="2">
        <v>225736843</v>
      </c>
    </row>
    <row r="27" spans="1:13" s="58" customFormat="1" ht="20.100000000000001" customHeight="1">
      <c r="A27" s="35" t="s">
        <v>85</v>
      </c>
      <c r="B27" s="36"/>
      <c r="C27" s="36"/>
      <c r="D27" s="36"/>
      <c r="E27" s="36"/>
      <c r="F27" s="36"/>
      <c r="G27" s="36"/>
      <c r="H27" s="37"/>
      <c r="I27" s="16">
        <f>I26</f>
        <v>282171053.75</v>
      </c>
      <c r="J27" s="16">
        <f t="shared" ref="J27:K27" si="0">J26</f>
        <v>282171053.75</v>
      </c>
      <c r="K27" s="16">
        <f t="shared" si="0"/>
        <v>225736843</v>
      </c>
      <c r="M27" s="62"/>
    </row>
    <row r="28" spans="1:13" s="58" customFormat="1" ht="20.100000000000001" customHeight="1">
      <c r="A28" s="35" t="s">
        <v>89</v>
      </c>
      <c r="B28" s="36"/>
      <c r="C28" s="36"/>
      <c r="D28" s="36"/>
      <c r="E28" s="36"/>
      <c r="F28" s="36"/>
      <c r="G28" s="36"/>
      <c r="H28" s="37"/>
      <c r="I28" s="16">
        <f>I24+I27</f>
        <v>290462251.97000003</v>
      </c>
      <c r="J28" s="16">
        <f>J24+J27</f>
        <v>290307716.93000001</v>
      </c>
      <c r="K28" s="16">
        <f>K24+K27</f>
        <v>233873506.18000001</v>
      </c>
      <c r="M28" s="62"/>
    </row>
    <row r="29" spans="1:13" s="58" customFormat="1" ht="20.100000000000001" customHeight="1">
      <c r="A29" s="42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</row>
    <row r="30" spans="1:13" ht="20.100000000000001" customHeight="1">
      <c r="A30" s="39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3" ht="45">
      <c r="A31" s="8">
        <v>1</v>
      </c>
      <c r="B31" s="3" t="s">
        <v>77</v>
      </c>
      <c r="C31" s="6" t="s">
        <v>78</v>
      </c>
      <c r="D31" s="23" t="s">
        <v>79</v>
      </c>
      <c r="E31" s="6" t="s">
        <v>107</v>
      </c>
      <c r="F31" s="6" t="s">
        <v>189</v>
      </c>
      <c r="G31" s="6" t="s">
        <v>3</v>
      </c>
      <c r="H31" s="3" t="s">
        <v>187</v>
      </c>
      <c r="I31" s="2">
        <v>71921.210000000006</v>
      </c>
      <c r="J31" s="2">
        <v>71921.210000000006</v>
      </c>
      <c r="K31" s="2">
        <v>71921.210000000006</v>
      </c>
    </row>
    <row r="32" spans="1:13" ht="20.100000000000001" customHeight="1">
      <c r="A32" s="35" t="s">
        <v>90</v>
      </c>
      <c r="B32" s="36"/>
      <c r="C32" s="36"/>
      <c r="D32" s="36"/>
      <c r="E32" s="36"/>
      <c r="F32" s="36"/>
      <c r="G32" s="36"/>
      <c r="H32" s="37"/>
      <c r="I32" s="16">
        <f>I31</f>
        <v>71921.210000000006</v>
      </c>
      <c r="J32" s="16">
        <f>J31</f>
        <v>71921.210000000006</v>
      </c>
      <c r="K32" s="16">
        <f>K31</f>
        <v>71921.210000000006</v>
      </c>
    </row>
    <row r="33" spans="1:11 16384:16384" ht="20.100000000000001" customHeight="1">
      <c r="A33" s="39" t="s">
        <v>91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 16384:16384" ht="67.5" customHeight="1">
      <c r="A34" s="8">
        <v>1</v>
      </c>
      <c r="B34" s="3" t="s">
        <v>77</v>
      </c>
      <c r="C34" s="6" t="s">
        <v>78</v>
      </c>
      <c r="D34" s="23" t="s">
        <v>79</v>
      </c>
      <c r="E34" s="6" t="s">
        <v>107</v>
      </c>
      <c r="F34" s="6" t="s">
        <v>189</v>
      </c>
      <c r="G34" s="6" t="s">
        <v>3</v>
      </c>
      <c r="H34" s="3" t="s">
        <v>198</v>
      </c>
      <c r="I34" s="2">
        <v>28859884.84</v>
      </c>
      <c r="J34" s="2">
        <v>28859884.84</v>
      </c>
      <c r="K34" s="2">
        <v>23087907.870000001</v>
      </c>
    </row>
    <row r="35" spans="1:11 16384:16384" ht="20.100000000000001" customHeight="1">
      <c r="A35" s="35" t="s">
        <v>199</v>
      </c>
      <c r="B35" s="36"/>
      <c r="C35" s="36"/>
      <c r="D35" s="36"/>
      <c r="E35" s="36"/>
      <c r="F35" s="36"/>
      <c r="G35" s="36"/>
      <c r="H35" s="37"/>
      <c r="I35" s="16">
        <f>I34</f>
        <v>28859884.84</v>
      </c>
      <c r="J35" s="16">
        <f>J34</f>
        <v>28859884.84</v>
      </c>
      <c r="K35" s="16">
        <f>K34</f>
        <v>23087907.870000001</v>
      </c>
    </row>
    <row r="36" spans="1:11 16384:16384" ht="20.100000000000001" customHeight="1">
      <c r="A36" s="39" t="s">
        <v>211</v>
      </c>
      <c r="B36" s="40"/>
      <c r="C36" s="40"/>
      <c r="D36" s="40"/>
      <c r="E36" s="40"/>
      <c r="F36" s="40"/>
      <c r="G36" s="40"/>
      <c r="H36" s="40"/>
      <c r="I36" s="40"/>
      <c r="J36" s="40"/>
      <c r="K36" s="41"/>
    </row>
    <row r="37" spans="1:11 16384:16384" ht="104.25" customHeight="1">
      <c r="A37" s="24">
        <v>1</v>
      </c>
      <c r="B37" s="3" t="s">
        <v>212</v>
      </c>
      <c r="C37" s="6" t="s">
        <v>213</v>
      </c>
      <c r="D37" s="23" t="s">
        <v>208</v>
      </c>
      <c r="E37" s="6" t="s">
        <v>15</v>
      </c>
      <c r="F37" s="6" t="s">
        <v>214</v>
      </c>
      <c r="G37" s="6" t="s">
        <v>215</v>
      </c>
      <c r="H37" s="3" t="s">
        <v>224</v>
      </c>
      <c r="I37" s="2">
        <v>188044860</v>
      </c>
      <c r="J37" s="2">
        <v>152882000</v>
      </c>
      <c r="K37" s="2">
        <v>23565640</v>
      </c>
    </row>
    <row r="38" spans="1:11 16384:16384" ht="20.100000000000001" customHeight="1">
      <c r="A38" s="35" t="s">
        <v>92</v>
      </c>
      <c r="B38" s="36"/>
      <c r="C38" s="36"/>
      <c r="D38" s="36"/>
      <c r="E38" s="36"/>
      <c r="F38" s="36"/>
      <c r="G38" s="36"/>
      <c r="H38" s="37"/>
      <c r="I38" s="16">
        <f>I32+I35+I37</f>
        <v>216976666.05000001</v>
      </c>
      <c r="J38" s="16">
        <f t="shared" ref="J38:K38" si="1">J32+J35+J37</f>
        <v>181813806.05000001</v>
      </c>
      <c r="K38" s="16">
        <f t="shared" si="1"/>
        <v>46725469.079999998</v>
      </c>
      <c r="XFD38" s="16"/>
    </row>
    <row r="39" spans="1:11 16384:16384" ht="20.100000000000001" customHeight="1">
      <c r="A39" s="42" t="s">
        <v>113</v>
      </c>
      <c r="B39" s="43"/>
      <c r="C39" s="43"/>
      <c r="D39" s="43"/>
      <c r="E39" s="43"/>
      <c r="F39" s="43"/>
      <c r="G39" s="43"/>
      <c r="H39" s="43"/>
      <c r="I39" s="43"/>
      <c r="J39" s="43"/>
      <c r="K39" s="44"/>
      <c r="XFD39" s="22"/>
    </row>
    <row r="40" spans="1:11 16384:16384" ht="20.100000000000001" customHeight="1" thickBot="1">
      <c r="A40" s="39" t="s">
        <v>114</v>
      </c>
      <c r="B40" s="40"/>
      <c r="C40" s="40"/>
      <c r="D40" s="40"/>
      <c r="E40" s="40"/>
      <c r="F40" s="40"/>
      <c r="G40" s="40"/>
      <c r="H40" s="40"/>
      <c r="I40" s="40"/>
      <c r="J40" s="40"/>
      <c r="K40" s="41"/>
      <c r="XFD40" s="22"/>
    </row>
    <row r="41" spans="1:11 16384:16384" ht="42.75" customHeight="1">
      <c r="A41" s="8">
        <v>1</v>
      </c>
      <c r="B41" s="3" t="s">
        <v>115</v>
      </c>
      <c r="C41" s="6" t="s">
        <v>116</v>
      </c>
      <c r="D41" s="6" t="s">
        <v>117</v>
      </c>
      <c r="E41" s="6" t="s">
        <v>15</v>
      </c>
      <c r="F41" s="6" t="s">
        <v>121</v>
      </c>
      <c r="G41" s="6" t="s">
        <v>56</v>
      </c>
      <c r="H41" s="3" t="s">
        <v>118</v>
      </c>
      <c r="I41" s="2">
        <v>10961002.18</v>
      </c>
      <c r="J41" s="19">
        <v>10606336.470000001</v>
      </c>
      <c r="K41" s="20">
        <v>8485069.1799999997</v>
      </c>
      <c r="XFD41" s="22"/>
    </row>
    <row r="42" spans="1:11 16384:16384" ht="78.75">
      <c r="A42" s="8">
        <v>2</v>
      </c>
      <c r="B42" s="3" t="s">
        <v>141</v>
      </c>
      <c r="C42" s="6" t="s">
        <v>142</v>
      </c>
      <c r="D42" s="6" t="s">
        <v>143</v>
      </c>
      <c r="E42" s="6" t="s">
        <v>15</v>
      </c>
      <c r="F42" s="6" t="s">
        <v>144</v>
      </c>
      <c r="G42" s="6" t="s">
        <v>145</v>
      </c>
      <c r="H42" s="3" t="s">
        <v>146</v>
      </c>
      <c r="I42" s="2">
        <v>14940637.800000001</v>
      </c>
      <c r="J42" s="19">
        <v>14893282.800000001</v>
      </c>
      <c r="K42" s="63">
        <v>11712077.6</v>
      </c>
      <c r="XFD42" s="22"/>
    </row>
    <row r="43" spans="1:11 16384:16384" ht="78.75">
      <c r="A43" s="8">
        <v>3</v>
      </c>
      <c r="B43" s="3" t="s">
        <v>162</v>
      </c>
      <c r="C43" s="6" t="s">
        <v>142</v>
      </c>
      <c r="D43" s="6" t="s">
        <v>163</v>
      </c>
      <c r="E43" s="6" t="s">
        <v>15</v>
      </c>
      <c r="F43" s="6" t="s">
        <v>164</v>
      </c>
      <c r="G43" s="6" t="s">
        <v>165</v>
      </c>
      <c r="H43" s="3" t="s">
        <v>166</v>
      </c>
      <c r="I43" s="2">
        <v>25152638.27</v>
      </c>
      <c r="J43" s="19">
        <v>25152638.27</v>
      </c>
      <c r="K43" s="63">
        <v>20122110.609999999</v>
      </c>
      <c r="XFD43" s="22"/>
    </row>
    <row r="44" spans="1:11 16384:16384" ht="20.100000000000001" customHeight="1">
      <c r="A44" s="35" t="s">
        <v>119</v>
      </c>
      <c r="B44" s="36"/>
      <c r="C44" s="36"/>
      <c r="D44" s="36"/>
      <c r="E44" s="36"/>
      <c r="F44" s="36"/>
      <c r="G44" s="36"/>
      <c r="H44" s="37"/>
      <c r="I44" s="16">
        <f>SUM(I41:I43)</f>
        <v>51054278.25</v>
      </c>
      <c r="J44" s="16">
        <f>SUM(J41:J43)</f>
        <v>50652257.540000007</v>
      </c>
      <c r="K44" s="16">
        <f>SUM(K41:K43)</f>
        <v>40319257.390000001</v>
      </c>
      <c r="XFD44" s="22"/>
    </row>
    <row r="45" spans="1:11 16384:16384" ht="20.100000000000001" customHeight="1">
      <c r="A45" s="35" t="s">
        <v>120</v>
      </c>
      <c r="B45" s="36"/>
      <c r="C45" s="36"/>
      <c r="D45" s="36"/>
      <c r="E45" s="36"/>
      <c r="F45" s="36"/>
      <c r="G45" s="36"/>
      <c r="H45" s="37"/>
      <c r="I45" s="16">
        <f>I44</f>
        <v>51054278.25</v>
      </c>
      <c r="J45" s="16">
        <f t="shared" ref="J45:K45" si="2">J44</f>
        <v>50652257.540000007</v>
      </c>
      <c r="K45" s="16">
        <f t="shared" si="2"/>
        <v>40319257.390000001</v>
      </c>
      <c r="XFD45" s="22"/>
    </row>
    <row r="46" spans="1:11 16384:16384" ht="20.100000000000001" customHeight="1">
      <c r="A46" s="45" t="s">
        <v>96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 16384:16384" ht="20.100000000000001" customHeight="1">
      <c r="A47" s="39" t="s">
        <v>104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 16384:16384" ht="57" customHeight="1">
      <c r="A48" s="8">
        <v>1</v>
      </c>
      <c r="B48" s="3" t="s">
        <v>28</v>
      </c>
      <c r="C48" s="6" t="s">
        <v>108</v>
      </c>
      <c r="D48" s="23" t="s">
        <v>29</v>
      </c>
      <c r="E48" s="6" t="s">
        <v>15</v>
      </c>
      <c r="F48" s="6" t="s">
        <v>30</v>
      </c>
      <c r="G48" s="6" t="s">
        <v>31</v>
      </c>
      <c r="H48" s="3" t="s">
        <v>109</v>
      </c>
      <c r="I48" s="2">
        <v>137209525.12</v>
      </c>
      <c r="J48" s="2">
        <v>137133090.88</v>
      </c>
      <c r="K48" s="2">
        <v>95828308.540000007</v>
      </c>
    </row>
    <row r="49" spans="1:1024 1034:2047 2057:3070 3080:4093 4103:5116 5126:6139 6149:7162 7172:8185 8195:9208 9218:10231 10241:12288 12298:13311 13321:14334 14344:15357 15367:16384" ht="60" customHeight="1">
      <c r="A49" s="5">
        <v>2</v>
      </c>
      <c r="B49" s="3" t="s">
        <v>136</v>
      </c>
      <c r="C49" s="6" t="s">
        <v>124</v>
      </c>
      <c r="D49" s="6" t="s">
        <v>137</v>
      </c>
      <c r="E49" s="6" t="s">
        <v>147</v>
      </c>
      <c r="F49" s="6" t="s">
        <v>138</v>
      </c>
      <c r="G49" s="6" t="s">
        <v>139</v>
      </c>
      <c r="H49" s="3" t="s">
        <v>140</v>
      </c>
      <c r="I49" s="2">
        <v>578172121</v>
      </c>
      <c r="J49" s="19">
        <v>578172121</v>
      </c>
      <c r="K49" s="63">
        <v>493442397</v>
      </c>
    </row>
    <row r="50" spans="1:1024 1034:2047 2057:3070 3080:4093 4103:5116 5126:6139 6149:7162 7172:8185 8195:9208 9218:10231 10241:12288 12298:13311 13321:14334 14344:15357 15367:16384" ht="110.25" customHeight="1">
      <c r="A50" s="8">
        <v>3</v>
      </c>
      <c r="B50" s="3" t="s">
        <v>159</v>
      </c>
      <c r="C50" s="6" t="s">
        <v>160</v>
      </c>
      <c r="D50" s="9">
        <v>44173</v>
      </c>
      <c r="E50" s="6" t="s">
        <v>15</v>
      </c>
      <c r="F50" s="6" t="s">
        <v>152</v>
      </c>
      <c r="G50" s="6" t="s">
        <v>153</v>
      </c>
      <c r="H50" s="10" t="s">
        <v>161</v>
      </c>
      <c r="I50" s="2">
        <v>17760228.030000001</v>
      </c>
      <c r="J50" s="2">
        <v>17760228.030000001</v>
      </c>
      <c r="K50" s="2">
        <v>17760228.030000001</v>
      </c>
    </row>
    <row r="51" spans="1:1024 1034:2047 2057:3070 3080:4093 4103:5116 5126:6139 6149:7162 7172:8185 8195:9208 9218:10231 10241:12288 12298:13311 13321:14334 14344:15357 15367:16384" ht="20.100000000000001" customHeight="1">
      <c r="A51" s="35" t="s">
        <v>105</v>
      </c>
      <c r="B51" s="36"/>
      <c r="C51" s="36"/>
      <c r="D51" s="36"/>
      <c r="E51" s="36"/>
      <c r="F51" s="36"/>
      <c r="G51" s="36"/>
      <c r="H51" s="37"/>
      <c r="I51" s="16">
        <f>SUM(I48:I50)</f>
        <v>733141874.14999998</v>
      </c>
      <c r="J51" s="16">
        <f>SUM(J48:J50)</f>
        <v>733065439.90999997</v>
      </c>
      <c r="K51" s="16">
        <f>SUM(K48:K50)</f>
        <v>607030933.56999993</v>
      </c>
    </row>
    <row r="52" spans="1:1024 1034:2047 2057:3070 3080:4093 4103:5116 5126:6139 6149:7162 7172:8185 8195:9208 9218:10231 10241:12288 12298:13311 13321:14334 14344:15357 15367:16384" ht="20.100000000000001" customHeight="1">
      <c r="A52" s="39" t="s">
        <v>106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</row>
    <row r="53" spans="1:1024 1034:2047 2057:3070 3080:4093 4103:5116 5126:6139 6149:7162 7172:8185 8195:9208 9218:10231 10241:12288 12298:13311 13321:14334 14344:15357 15367:16384" ht="95.25" customHeight="1">
      <c r="A53" s="8">
        <v>1</v>
      </c>
      <c r="B53" s="3" t="s">
        <v>77</v>
      </c>
      <c r="C53" s="6" t="s">
        <v>78</v>
      </c>
      <c r="D53" s="23" t="s">
        <v>79</v>
      </c>
      <c r="E53" s="6" t="s">
        <v>80</v>
      </c>
      <c r="F53" s="6" t="s">
        <v>189</v>
      </c>
      <c r="G53" s="6" t="s">
        <v>3</v>
      </c>
      <c r="H53" s="3" t="s">
        <v>110</v>
      </c>
      <c r="I53" s="2">
        <v>138434375</v>
      </c>
      <c r="J53" s="2">
        <v>138434375</v>
      </c>
      <c r="K53" s="2">
        <v>110747500</v>
      </c>
    </row>
    <row r="54" spans="1:1024 1034:2047 2057:3070 3080:4093 4103:5116 5126:6139 6149:7162 7172:8185 8195:9208 9218:10231 10241:12288 12298:13311 13321:14334 14344:15357 15367:16384" ht="20.100000000000001" customHeight="1">
      <c r="A54" s="35" t="s">
        <v>148</v>
      </c>
      <c r="B54" s="36"/>
      <c r="C54" s="36"/>
      <c r="D54" s="36"/>
      <c r="E54" s="36"/>
      <c r="F54" s="36"/>
      <c r="G54" s="36"/>
      <c r="H54" s="37"/>
      <c r="I54" s="16">
        <f>I53</f>
        <v>138434375</v>
      </c>
      <c r="J54" s="16">
        <f>J53</f>
        <v>138434375</v>
      </c>
      <c r="K54" s="16">
        <f>K53</f>
        <v>110747500</v>
      </c>
    </row>
    <row r="55" spans="1:1024 1034:2047 2057:3070 3080:4093 4103:5116 5126:6139 6149:7162 7172:8185 8195:9208 9218:10231 10241:12288 12298:13311 13321:14334 14344:15357 15367:16384" s="12" customFormat="1" ht="27.75" customHeight="1">
      <c r="A55" s="11"/>
      <c r="G55" s="12" t="s">
        <v>154</v>
      </c>
      <c r="K55" s="13"/>
      <c r="L55" s="11"/>
      <c r="V55" s="13"/>
      <c r="W55" s="11"/>
      <c r="AG55" s="13"/>
      <c r="AH55" s="11"/>
      <c r="AR55" s="13"/>
      <c r="AS55" s="11"/>
      <c r="BC55" s="13"/>
      <c r="BD55" s="11"/>
      <c r="BN55" s="13"/>
      <c r="BO55" s="11"/>
      <c r="BY55" s="13"/>
      <c r="BZ55" s="11"/>
      <c r="CJ55" s="13"/>
      <c r="CK55" s="11"/>
      <c r="CU55" s="13"/>
      <c r="CV55" s="11"/>
      <c r="DF55" s="13"/>
      <c r="DG55" s="11"/>
      <c r="DQ55" s="13"/>
      <c r="DR55" s="11"/>
      <c r="EB55" s="13"/>
      <c r="EC55" s="11"/>
      <c r="EM55" s="13"/>
      <c r="EN55" s="11"/>
      <c r="EX55" s="13"/>
      <c r="EY55" s="11"/>
      <c r="FI55" s="13"/>
      <c r="FJ55" s="11"/>
      <c r="FT55" s="13"/>
      <c r="FU55" s="11"/>
      <c r="GE55" s="13"/>
      <c r="GF55" s="11"/>
      <c r="GP55" s="13"/>
      <c r="GQ55" s="11"/>
      <c r="HA55" s="13"/>
      <c r="HB55" s="11"/>
      <c r="HL55" s="13"/>
      <c r="HM55" s="11"/>
      <c r="HW55" s="13"/>
      <c r="HX55" s="11"/>
      <c r="IH55" s="13"/>
      <c r="II55" s="11"/>
      <c r="IS55" s="13"/>
      <c r="IT55" s="11"/>
      <c r="JD55" s="13"/>
      <c r="JE55" s="11"/>
      <c r="JO55" s="13"/>
      <c r="JP55" s="11"/>
      <c r="JZ55" s="13"/>
      <c r="KA55" s="11"/>
      <c r="KK55" s="13"/>
      <c r="KL55" s="11"/>
      <c r="KV55" s="13"/>
      <c r="KW55" s="11"/>
      <c r="LG55" s="13"/>
      <c r="LH55" s="11"/>
      <c r="LR55" s="13"/>
      <c r="LS55" s="11"/>
      <c r="MC55" s="13"/>
      <c r="MD55" s="11"/>
      <c r="MN55" s="13"/>
      <c r="MO55" s="11"/>
      <c r="MY55" s="13"/>
      <c r="MZ55" s="11"/>
      <c r="NJ55" s="13"/>
      <c r="NK55" s="11"/>
      <c r="NU55" s="13"/>
      <c r="NV55" s="11"/>
      <c r="OF55" s="13"/>
      <c r="OG55" s="11"/>
      <c r="OQ55" s="13"/>
      <c r="OR55" s="11"/>
      <c r="PB55" s="13"/>
      <c r="PC55" s="11"/>
      <c r="PM55" s="13"/>
      <c r="PN55" s="11"/>
      <c r="PX55" s="13"/>
      <c r="PY55" s="11"/>
      <c r="QI55" s="13"/>
      <c r="QJ55" s="11"/>
      <c r="QT55" s="13"/>
      <c r="QU55" s="11"/>
      <c r="RE55" s="13"/>
      <c r="RF55" s="11"/>
      <c r="RP55" s="13"/>
      <c r="RQ55" s="11"/>
      <c r="SA55" s="13"/>
      <c r="SB55" s="11"/>
      <c r="SL55" s="13"/>
      <c r="SM55" s="11"/>
      <c r="SW55" s="13"/>
      <c r="SX55" s="11"/>
      <c r="TH55" s="13"/>
      <c r="TI55" s="11"/>
      <c r="TS55" s="13"/>
      <c r="TT55" s="11"/>
      <c r="UD55" s="13"/>
      <c r="UE55" s="11"/>
      <c r="UO55" s="13"/>
      <c r="UP55" s="11"/>
      <c r="UZ55" s="13"/>
      <c r="VA55" s="11"/>
      <c r="VK55" s="13"/>
      <c r="VL55" s="11"/>
      <c r="VV55" s="13"/>
      <c r="VW55" s="11"/>
      <c r="WG55" s="13"/>
      <c r="WH55" s="11"/>
      <c r="WR55" s="13"/>
      <c r="WS55" s="11"/>
      <c r="XC55" s="13"/>
      <c r="XD55" s="11"/>
      <c r="XN55" s="13"/>
      <c r="XO55" s="11"/>
      <c r="XY55" s="13"/>
      <c r="XZ55" s="11"/>
      <c r="YJ55" s="13"/>
      <c r="YK55" s="11"/>
      <c r="YU55" s="13"/>
      <c r="YV55" s="11"/>
      <c r="ZF55" s="13"/>
      <c r="ZG55" s="11"/>
      <c r="ZQ55" s="13"/>
      <c r="ZR55" s="11"/>
      <c r="AAB55" s="13"/>
      <c r="AAC55" s="11"/>
      <c r="AAM55" s="13"/>
      <c r="AAN55" s="11"/>
      <c r="AAX55" s="13"/>
      <c r="AAY55" s="11"/>
      <c r="ABI55" s="13"/>
      <c r="ABJ55" s="11"/>
      <c r="ABT55" s="13"/>
      <c r="ABU55" s="11"/>
      <c r="ACE55" s="13"/>
      <c r="ACF55" s="11"/>
      <c r="ACP55" s="13"/>
      <c r="ACQ55" s="11"/>
      <c r="ADA55" s="13"/>
      <c r="ADB55" s="11"/>
      <c r="ADL55" s="13"/>
      <c r="ADM55" s="11"/>
      <c r="ADW55" s="13"/>
      <c r="ADX55" s="11"/>
      <c r="AEH55" s="13"/>
      <c r="AEI55" s="11"/>
      <c r="AES55" s="13"/>
      <c r="AET55" s="11"/>
      <c r="AFD55" s="13"/>
      <c r="AFE55" s="11"/>
      <c r="AFO55" s="13"/>
      <c r="AFP55" s="11"/>
      <c r="AFZ55" s="13"/>
      <c r="AGA55" s="11"/>
      <c r="AGK55" s="13"/>
      <c r="AGL55" s="11"/>
      <c r="AGV55" s="13"/>
      <c r="AGW55" s="11"/>
      <c r="AHG55" s="13"/>
      <c r="AHH55" s="11"/>
      <c r="AHR55" s="13"/>
      <c r="AHS55" s="11"/>
      <c r="AIC55" s="13"/>
      <c r="AID55" s="11"/>
      <c r="AIN55" s="13"/>
      <c r="AIO55" s="11"/>
      <c r="AIY55" s="13"/>
      <c r="AIZ55" s="11"/>
      <c r="AJJ55" s="13"/>
      <c r="AJK55" s="11"/>
      <c r="AJU55" s="13"/>
      <c r="AJV55" s="11"/>
      <c r="AKF55" s="13"/>
      <c r="AKG55" s="11"/>
      <c r="AKQ55" s="13"/>
      <c r="AKR55" s="11"/>
      <c r="ALB55" s="13"/>
      <c r="ALC55" s="11"/>
      <c r="ALM55" s="13"/>
      <c r="ALN55" s="11"/>
      <c r="ALX55" s="13"/>
      <c r="ALY55" s="11"/>
      <c r="AMI55" s="13"/>
      <c r="AMJ55" s="11"/>
      <c r="AMT55" s="13"/>
      <c r="AMU55" s="11"/>
      <c r="ANE55" s="13"/>
      <c r="ANF55" s="11"/>
      <c r="ANP55" s="13"/>
      <c r="ANQ55" s="11"/>
      <c r="AOA55" s="13"/>
      <c r="AOB55" s="11"/>
      <c r="AOL55" s="13"/>
      <c r="AOM55" s="11"/>
      <c r="AOW55" s="13"/>
      <c r="AOX55" s="11"/>
      <c r="APH55" s="13"/>
      <c r="API55" s="11"/>
      <c r="APS55" s="13"/>
      <c r="APT55" s="11"/>
      <c r="AQD55" s="13"/>
      <c r="AQE55" s="11"/>
      <c r="AQO55" s="13"/>
      <c r="AQP55" s="11"/>
      <c r="AQZ55" s="13"/>
      <c r="ARA55" s="11"/>
      <c r="ARK55" s="13"/>
      <c r="ARL55" s="11"/>
      <c r="ARV55" s="13"/>
      <c r="ARW55" s="11"/>
      <c r="ASG55" s="13"/>
      <c r="ASH55" s="11"/>
      <c r="ASR55" s="13"/>
      <c r="ASS55" s="11"/>
      <c r="ATC55" s="13"/>
      <c r="ATD55" s="11"/>
      <c r="ATN55" s="13"/>
      <c r="ATO55" s="11"/>
      <c r="ATY55" s="13"/>
      <c r="ATZ55" s="11"/>
      <c r="AUJ55" s="13"/>
      <c r="AUK55" s="11"/>
      <c r="AUU55" s="13"/>
      <c r="AUV55" s="11"/>
      <c r="AVF55" s="13"/>
      <c r="AVG55" s="11"/>
      <c r="AVQ55" s="13"/>
      <c r="AVR55" s="11"/>
      <c r="AWB55" s="13"/>
      <c r="AWC55" s="11"/>
      <c r="AWM55" s="13"/>
      <c r="AWN55" s="11"/>
      <c r="AWX55" s="13"/>
      <c r="AWY55" s="11"/>
      <c r="AXI55" s="13"/>
      <c r="AXJ55" s="11"/>
      <c r="AXT55" s="13"/>
      <c r="AXU55" s="11"/>
      <c r="AYE55" s="13"/>
      <c r="AYF55" s="11"/>
      <c r="AYP55" s="13"/>
      <c r="AYQ55" s="11"/>
      <c r="AZA55" s="13"/>
      <c r="AZB55" s="11"/>
      <c r="AZL55" s="13"/>
      <c r="AZM55" s="11"/>
      <c r="AZW55" s="13"/>
      <c r="AZX55" s="11"/>
      <c r="BAH55" s="13"/>
      <c r="BAI55" s="11"/>
      <c r="BAS55" s="13"/>
      <c r="BAT55" s="11"/>
      <c r="BBD55" s="13"/>
      <c r="BBE55" s="11"/>
      <c r="BBO55" s="13"/>
      <c r="BBP55" s="11"/>
      <c r="BBZ55" s="13"/>
      <c r="BCA55" s="11"/>
      <c r="BCK55" s="13"/>
      <c r="BCL55" s="11"/>
      <c r="BCV55" s="13"/>
      <c r="BCW55" s="11"/>
      <c r="BDG55" s="13"/>
      <c r="BDH55" s="11"/>
      <c r="BDR55" s="13"/>
      <c r="BDS55" s="11"/>
      <c r="BEC55" s="13"/>
      <c r="BED55" s="11"/>
      <c r="BEN55" s="13"/>
      <c r="BEO55" s="11"/>
      <c r="BEY55" s="13"/>
      <c r="BEZ55" s="11"/>
      <c r="BFJ55" s="13"/>
      <c r="BFK55" s="11"/>
      <c r="BFU55" s="13"/>
      <c r="BFV55" s="11"/>
      <c r="BGF55" s="13"/>
      <c r="BGG55" s="11"/>
      <c r="BGQ55" s="13"/>
      <c r="BGR55" s="11"/>
      <c r="BHB55" s="13"/>
      <c r="BHC55" s="11"/>
      <c r="BHM55" s="13"/>
      <c r="BHN55" s="11"/>
      <c r="BHX55" s="13"/>
      <c r="BHY55" s="11"/>
      <c r="BII55" s="13"/>
      <c r="BIJ55" s="11"/>
      <c r="BIT55" s="13"/>
      <c r="BIU55" s="11"/>
      <c r="BJE55" s="13"/>
      <c r="BJF55" s="11"/>
      <c r="BJP55" s="13"/>
      <c r="BJQ55" s="11"/>
      <c r="BKA55" s="13"/>
      <c r="BKB55" s="11"/>
      <c r="BKL55" s="13"/>
      <c r="BKM55" s="11"/>
      <c r="BKW55" s="13"/>
      <c r="BKX55" s="11"/>
      <c r="BLH55" s="13"/>
      <c r="BLI55" s="11"/>
      <c r="BLS55" s="13"/>
      <c r="BLT55" s="11"/>
      <c r="BMD55" s="13"/>
      <c r="BME55" s="11"/>
      <c r="BMO55" s="13"/>
      <c r="BMP55" s="11"/>
      <c r="BMZ55" s="13"/>
      <c r="BNA55" s="11"/>
      <c r="BNK55" s="13"/>
      <c r="BNL55" s="11"/>
      <c r="BNV55" s="13"/>
      <c r="BNW55" s="11"/>
      <c r="BOG55" s="13"/>
      <c r="BOH55" s="11"/>
      <c r="BOR55" s="13"/>
      <c r="BOS55" s="11"/>
      <c r="BPC55" s="13"/>
      <c r="BPD55" s="11"/>
      <c r="BPN55" s="13"/>
      <c r="BPO55" s="11"/>
      <c r="BPY55" s="13"/>
      <c r="BPZ55" s="11"/>
      <c r="BQJ55" s="13"/>
      <c r="BQK55" s="11"/>
      <c r="BQU55" s="13"/>
      <c r="BQV55" s="11"/>
      <c r="BRF55" s="13"/>
      <c r="BRG55" s="11"/>
      <c r="BRQ55" s="13"/>
      <c r="BRR55" s="11"/>
      <c r="BSB55" s="13"/>
      <c r="BSC55" s="11"/>
      <c r="BSM55" s="13"/>
      <c r="BSN55" s="11"/>
      <c r="BSX55" s="13"/>
      <c r="BSY55" s="11"/>
      <c r="BTI55" s="13"/>
      <c r="BTJ55" s="11"/>
      <c r="BTT55" s="13"/>
      <c r="BTU55" s="11"/>
      <c r="BUE55" s="13"/>
      <c r="BUF55" s="11"/>
      <c r="BUP55" s="13"/>
      <c r="BUQ55" s="11"/>
      <c r="BVA55" s="13"/>
      <c r="BVB55" s="11"/>
      <c r="BVL55" s="13"/>
      <c r="BVM55" s="11"/>
      <c r="BVW55" s="13"/>
      <c r="BVX55" s="11"/>
      <c r="BWH55" s="13"/>
      <c r="BWI55" s="11"/>
      <c r="BWS55" s="13"/>
      <c r="BWT55" s="11"/>
      <c r="BXD55" s="13"/>
      <c r="BXE55" s="11"/>
      <c r="BXO55" s="13"/>
      <c r="BXP55" s="11"/>
      <c r="BXZ55" s="13"/>
      <c r="BYA55" s="11"/>
      <c r="BYK55" s="13"/>
      <c r="BYL55" s="11"/>
      <c r="BYV55" s="13"/>
      <c r="BYW55" s="11"/>
      <c r="BZG55" s="13"/>
      <c r="BZH55" s="11"/>
      <c r="BZR55" s="13"/>
      <c r="BZS55" s="11"/>
      <c r="CAC55" s="13"/>
      <c r="CAD55" s="11"/>
      <c r="CAN55" s="13"/>
      <c r="CAO55" s="11"/>
      <c r="CAY55" s="13"/>
      <c r="CAZ55" s="11"/>
      <c r="CBJ55" s="13"/>
      <c r="CBK55" s="11"/>
      <c r="CBU55" s="13"/>
      <c r="CBV55" s="11"/>
      <c r="CCF55" s="13"/>
      <c r="CCG55" s="11"/>
      <c r="CCQ55" s="13"/>
      <c r="CCR55" s="11"/>
      <c r="CDB55" s="13"/>
      <c r="CDC55" s="11"/>
      <c r="CDM55" s="13"/>
      <c r="CDN55" s="11"/>
      <c r="CDX55" s="13"/>
      <c r="CDY55" s="11"/>
      <c r="CEI55" s="13"/>
      <c r="CEJ55" s="11"/>
      <c r="CET55" s="13"/>
      <c r="CEU55" s="11"/>
      <c r="CFE55" s="13"/>
      <c r="CFF55" s="11"/>
      <c r="CFP55" s="13"/>
      <c r="CFQ55" s="11"/>
      <c r="CGA55" s="13"/>
      <c r="CGB55" s="11"/>
      <c r="CGL55" s="13"/>
      <c r="CGM55" s="11"/>
      <c r="CGW55" s="13"/>
      <c r="CGX55" s="11"/>
      <c r="CHH55" s="13"/>
      <c r="CHI55" s="11"/>
      <c r="CHS55" s="13"/>
      <c r="CHT55" s="11"/>
      <c r="CID55" s="13"/>
      <c r="CIE55" s="11"/>
      <c r="CIO55" s="13"/>
      <c r="CIP55" s="11"/>
      <c r="CIZ55" s="13"/>
      <c r="CJA55" s="11"/>
      <c r="CJK55" s="13"/>
      <c r="CJL55" s="11"/>
      <c r="CJV55" s="13"/>
      <c r="CJW55" s="11"/>
      <c r="CKG55" s="13"/>
      <c r="CKH55" s="11"/>
      <c r="CKR55" s="13"/>
      <c r="CKS55" s="11"/>
      <c r="CLC55" s="13"/>
      <c r="CLD55" s="11"/>
      <c r="CLN55" s="13"/>
      <c r="CLO55" s="11"/>
      <c r="CLY55" s="13"/>
      <c r="CLZ55" s="11"/>
      <c r="CMJ55" s="13"/>
      <c r="CMK55" s="11"/>
      <c r="CMU55" s="13"/>
      <c r="CMV55" s="11"/>
      <c r="CNF55" s="13"/>
      <c r="CNG55" s="11"/>
      <c r="CNQ55" s="13"/>
      <c r="CNR55" s="11"/>
      <c r="COB55" s="13"/>
      <c r="COC55" s="11"/>
      <c r="COM55" s="13"/>
      <c r="CON55" s="11"/>
      <c r="COX55" s="13"/>
      <c r="COY55" s="11"/>
      <c r="CPI55" s="13"/>
      <c r="CPJ55" s="11"/>
      <c r="CPT55" s="13"/>
      <c r="CPU55" s="11"/>
      <c r="CQE55" s="13"/>
      <c r="CQF55" s="11"/>
      <c r="CQP55" s="13"/>
      <c r="CQQ55" s="11"/>
      <c r="CRA55" s="13"/>
      <c r="CRB55" s="11"/>
      <c r="CRL55" s="13"/>
      <c r="CRM55" s="11"/>
      <c r="CRW55" s="13"/>
      <c r="CRX55" s="11"/>
      <c r="CSH55" s="13"/>
      <c r="CSI55" s="11"/>
      <c r="CSS55" s="13"/>
      <c r="CST55" s="11"/>
      <c r="CTD55" s="13"/>
      <c r="CTE55" s="11"/>
      <c r="CTO55" s="13"/>
      <c r="CTP55" s="11"/>
      <c r="CTZ55" s="13"/>
      <c r="CUA55" s="11"/>
      <c r="CUK55" s="13"/>
      <c r="CUL55" s="11"/>
      <c r="CUV55" s="13"/>
      <c r="CUW55" s="11"/>
      <c r="CVG55" s="13"/>
      <c r="CVH55" s="11"/>
      <c r="CVR55" s="13"/>
      <c r="CVS55" s="11"/>
      <c r="CWC55" s="13"/>
      <c r="CWD55" s="11"/>
      <c r="CWN55" s="13"/>
      <c r="CWO55" s="11"/>
      <c r="CWY55" s="13"/>
      <c r="CWZ55" s="11"/>
      <c r="CXJ55" s="13"/>
      <c r="CXK55" s="11"/>
      <c r="CXU55" s="13"/>
      <c r="CXV55" s="11"/>
      <c r="CYF55" s="13"/>
      <c r="CYG55" s="11"/>
      <c r="CYQ55" s="13"/>
      <c r="CYR55" s="11"/>
      <c r="CZB55" s="13"/>
      <c r="CZC55" s="11"/>
      <c r="CZM55" s="13"/>
      <c r="CZN55" s="11"/>
      <c r="CZX55" s="13"/>
      <c r="CZY55" s="11"/>
      <c r="DAI55" s="13"/>
      <c r="DAJ55" s="11"/>
      <c r="DAT55" s="13"/>
      <c r="DAU55" s="11"/>
      <c r="DBE55" s="13"/>
      <c r="DBF55" s="11"/>
      <c r="DBP55" s="13"/>
      <c r="DBQ55" s="11"/>
      <c r="DCA55" s="13"/>
      <c r="DCB55" s="11"/>
      <c r="DCL55" s="13"/>
      <c r="DCM55" s="11"/>
      <c r="DCW55" s="13"/>
      <c r="DCX55" s="11"/>
      <c r="DDH55" s="13"/>
      <c r="DDI55" s="11"/>
      <c r="DDS55" s="13"/>
      <c r="DDT55" s="11"/>
      <c r="DED55" s="13"/>
      <c r="DEE55" s="11"/>
      <c r="DEO55" s="13"/>
      <c r="DEP55" s="11"/>
      <c r="DEZ55" s="13"/>
      <c r="DFA55" s="11"/>
      <c r="DFK55" s="13"/>
      <c r="DFL55" s="11"/>
      <c r="DFV55" s="13"/>
      <c r="DFW55" s="11"/>
      <c r="DGG55" s="13"/>
      <c r="DGH55" s="11"/>
      <c r="DGR55" s="13"/>
      <c r="DGS55" s="11"/>
      <c r="DHC55" s="13"/>
      <c r="DHD55" s="11"/>
      <c r="DHN55" s="13"/>
      <c r="DHO55" s="11"/>
      <c r="DHY55" s="13"/>
      <c r="DHZ55" s="11"/>
      <c r="DIJ55" s="13"/>
      <c r="DIK55" s="11"/>
      <c r="DIU55" s="13"/>
      <c r="DIV55" s="11"/>
      <c r="DJF55" s="13"/>
      <c r="DJG55" s="11"/>
      <c r="DJQ55" s="13"/>
      <c r="DJR55" s="11"/>
      <c r="DKB55" s="13"/>
      <c r="DKC55" s="11"/>
      <c r="DKM55" s="13"/>
      <c r="DKN55" s="11"/>
      <c r="DKX55" s="13"/>
      <c r="DKY55" s="11"/>
      <c r="DLI55" s="13"/>
      <c r="DLJ55" s="11"/>
      <c r="DLT55" s="13"/>
      <c r="DLU55" s="11"/>
      <c r="DME55" s="13"/>
      <c r="DMF55" s="11"/>
      <c r="DMP55" s="13"/>
      <c r="DMQ55" s="11"/>
      <c r="DNA55" s="13"/>
      <c r="DNB55" s="11"/>
      <c r="DNL55" s="13"/>
      <c r="DNM55" s="11"/>
      <c r="DNW55" s="13"/>
      <c r="DNX55" s="11"/>
      <c r="DOH55" s="13"/>
      <c r="DOI55" s="11"/>
      <c r="DOS55" s="13"/>
      <c r="DOT55" s="11"/>
      <c r="DPD55" s="13"/>
      <c r="DPE55" s="11"/>
      <c r="DPO55" s="13"/>
      <c r="DPP55" s="11"/>
      <c r="DPZ55" s="13"/>
      <c r="DQA55" s="11"/>
      <c r="DQK55" s="13"/>
      <c r="DQL55" s="11"/>
      <c r="DQV55" s="13"/>
      <c r="DQW55" s="11"/>
      <c r="DRG55" s="13"/>
      <c r="DRH55" s="11"/>
      <c r="DRR55" s="13"/>
      <c r="DRS55" s="11"/>
      <c r="DSC55" s="13"/>
      <c r="DSD55" s="11"/>
      <c r="DSN55" s="13"/>
      <c r="DSO55" s="11"/>
      <c r="DSY55" s="13"/>
      <c r="DSZ55" s="11"/>
      <c r="DTJ55" s="13"/>
      <c r="DTK55" s="11"/>
      <c r="DTU55" s="13"/>
      <c r="DTV55" s="11"/>
      <c r="DUF55" s="13"/>
      <c r="DUG55" s="11"/>
      <c r="DUQ55" s="13"/>
      <c r="DUR55" s="11"/>
      <c r="DVB55" s="13"/>
      <c r="DVC55" s="11"/>
      <c r="DVM55" s="13"/>
      <c r="DVN55" s="11"/>
      <c r="DVX55" s="13"/>
      <c r="DVY55" s="11"/>
      <c r="DWI55" s="13"/>
      <c r="DWJ55" s="11"/>
      <c r="DWT55" s="13"/>
      <c r="DWU55" s="11"/>
      <c r="DXE55" s="13"/>
      <c r="DXF55" s="11"/>
      <c r="DXP55" s="13"/>
      <c r="DXQ55" s="11"/>
      <c r="DYA55" s="13"/>
      <c r="DYB55" s="11"/>
      <c r="DYL55" s="13"/>
      <c r="DYM55" s="11"/>
      <c r="DYW55" s="13"/>
      <c r="DYX55" s="11"/>
      <c r="DZH55" s="13"/>
      <c r="DZI55" s="11"/>
      <c r="DZS55" s="13"/>
      <c r="DZT55" s="11"/>
      <c r="EAD55" s="13"/>
      <c r="EAE55" s="11"/>
      <c r="EAO55" s="13"/>
      <c r="EAP55" s="11"/>
      <c r="EAZ55" s="13"/>
      <c r="EBA55" s="11"/>
      <c r="EBK55" s="13"/>
      <c r="EBL55" s="11"/>
      <c r="EBV55" s="13"/>
      <c r="EBW55" s="11"/>
      <c r="ECG55" s="13"/>
      <c r="ECH55" s="11"/>
      <c r="ECR55" s="13"/>
      <c r="ECS55" s="11"/>
      <c r="EDC55" s="13"/>
      <c r="EDD55" s="11"/>
      <c r="EDN55" s="13"/>
      <c r="EDO55" s="11"/>
      <c r="EDY55" s="13"/>
      <c r="EDZ55" s="11"/>
      <c r="EEJ55" s="13"/>
      <c r="EEK55" s="11"/>
      <c r="EEU55" s="13"/>
      <c r="EEV55" s="11"/>
      <c r="EFF55" s="13"/>
      <c r="EFG55" s="11"/>
      <c r="EFQ55" s="13"/>
      <c r="EFR55" s="11"/>
      <c r="EGB55" s="13"/>
      <c r="EGC55" s="11"/>
      <c r="EGM55" s="13"/>
      <c r="EGN55" s="11"/>
      <c r="EGX55" s="13"/>
      <c r="EGY55" s="11"/>
      <c r="EHI55" s="13"/>
      <c r="EHJ55" s="11"/>
      <c r="EHT55" s="13"/>
      <c r="EHU55" s="11"/>
      <c r="EIE55" s="13"/>
      <c r="EIF55" s="11"/>
      <c r="EIP55" s="13"/>
      <c r="EIQ55" s="11"/>
      <c r="EJA55" s="13"/>
      <c r="EJB55" s="11"/>
      <c r="EJL55" s="13"/>
      <c r="EJM55" s="11"/>
      <c r="EJW55" s="13"/>
      <c r="EJX55" s="11"/>
      <c r="EKH55" s="13"/>
      <c r="EKI55" s="11"/>
      <c r="EKS55" s="13"/>
      <c r="EKT55" s="11"/>
      <c r="ELD55" s="13"/>
      <c r="ELE55" s="11"/>
      <c r="ELO55" s="13"/>
      <c r="ELP55" s="11"/>
      <c r="ELZ55" s="13"/>
      <c r="EMA55" s="11"/>
      <c r="EMK55" s="13"/>
      <c r="EML55" s="11"/>
      <c r="EMV55" s="13"/>
      <c r="EMW55" s="11"/>
      <c r="ENG55" s="13"/>
      <c r="ENH55" s="11"/>
      <c r="ENR55" s="13"/>
      <c r="ENS55" s="11"/>
      <c r="EOC55" s="13"/>
      <c r="EOD55" s="11"/>
      <c r="EON55" s="13"/>
      <c r="EOO55" s="11"/>
      <c r="EOY55" s="13"/>
      <c r="EOZ55" s="11"/>
      <c r="EPJ55" s="13"/>
      <c r="EPK55" s="11"/>
      <c r="EPU55" s="13"/>
      <c r="EPV55" s="11"/>
      <c r="EQF55" s="13"/>
      <c r="EQG55" s="11"/>
      <c r="EQQ55" s="13"/>
      <c r="EQR55" s="11"/>
      <c r="ERB55" s="13"/>
      <c r="ERC55" s="11"/>
      <c r="ERM55" s="13"/>
      <c r="ERN55" s="11"/>
      <c r="ERX55" s="13"/>
      <c r="ERY55" s="11"/>
      <c r="ESI55" s="13"/>
      <c r="ESJ55" s="11"/>
      <c r="EST55" s="13"/>
      <c r="ESU55" s="11"/>
      <c r="ETE55" s="13"/>
      <c r="ETF55" s="11"/>
      <c r="ETP55" s="13"/>
      <c r="ETQ55" s="11"/>
      <c r="EUA55" s="13"/>
      <c r="EUB55" s="11"/>
      <c r="EUL55" s="13"/>
      <c r="EUM55" s="11"/>
      <c r="EUW55" s="13"/>
      <c r="EUX55" s="11"/>
      <c r="EVH55" s="13"/>
      <c r="EVI55" s="11"/>
      <c r="EVS55" s="13"/>
      <c r="EVT55" s="11"/>
      <c r="EWD55" s="13"/>
      <c r="EWE55" s="11"/>
      <c r="EWO55" s="13"/>
      <c r="EWP55" s="11"/>
      <c r="EWZ55" s="13"/>
      <c r="EXA55" s="11"/>
      <c r="EXK55" s="13"/>
      <c r="EXL55" s="11"/>
      <c r="EXV55" s="13"/>
      <c r="EXW55" s="11"/>
      <c r="EYG55" s="13"/>
      <c r="EYH55" s="11"/>
      <c r="EYR55" s="13"/>
      <c r="EYS55" s="11"/>
      <c r="EZC55" s="13"/>
      <c r="EZD55" s="11"/>
      <c r="EZN55" s="13"/>
      <c r="EZO55" s="11"/>
      <c r="EZY55" s="13"/>
      <c r="EZZ55" s="11"/>
      <c r="FAJ55" s="13"/>
      <c r="FAK55" s="11"/>
      <c r="FAU55" s="13"/>
      <c r="FAV55" s="11"/>
      <c r="FBF55" s="13"/>
      <c r="FBG55" s="11"/>
      <c r="FBQ55" s="13"/>
      <c r="FBR55" s="11"/>
      <c r="FCB55" s="13"/>
      <c r="FCC55" s="11"/>
      <c r="FCM55" s="13"/>
      <c r="FCN55" s="11"/>
      <c r="FCX55" s="13"/>
      <c r="FCY55" s="11"/>
      <c r="FDI55" s="13"/>
      <c r="FDJ55" s="11"/>
      <c r="FDT55" s="13"/>
      <c r="FDU55" s="11"/>
      <c r="FEE55" s="13"/>
      <c r="FEF55" s="11"/>
      <c r="FEP55" s="13"/>
      <c r="FEQ55" s="11"/>
      <c r="FFA55" s="13"/>
      <c r="FFB55" s="11"/>
      <c r="FFL55" s="13"/>
      <c r="FFM55" s="11"/>
      <c r="FFW55" s="13"/>
      <c r="FFX55" s="11"/>
      <c r="FGH55" s="13"/>
      <c r="FGI55" s="11"/>
      <c r="FGS55" s="13"/>
      <c r="FGT55" s="11"/>
      <c r="FHD55" s="13"/>
      <c r="FHE55" s="11"/>
      <c r="FHO55" s="13"/>
      <c r="FHP55" s="11"/>
      <c r="FHZ55" s="13"/>
      <c r="FIA55" s="11"/>
      <c r="FIK55" s="13"/>
      <c r="FIL55" s="11"/>
      <c r="FIV55" s="13"/>
      <c r="FIW55" s="11"/>
      <c r="FJG55" s="13"/>
      <c r="FJH55" s="11"/>
      <c r="FJR55" s="13"/>
      <c r="FJS55" s="11"/>
      <c r="FKC55" s="13"/>
      <c r="FKD55" s="11"/>
      <c r="FKN55" s="13"/>
      <c r="FKO55" s="11"/>
      <c r="FKY55" s="13"/>
      <c r="FKZ55" s="11"/>
      <c r="FLJ55" s="13"/>
      <c r="FLK55" s="11"/>
      <c r="FLU55" s="13"/>
      <c r="FLV55" s="11"/>
      <c r="FMF55" s="13"/>
      <c r="FMG55" s="11"/>
      <c r="FMQ55" s="13"/>
      <c r="FMR55" s="11"/>
      <c r="FNB55" s="13"/>
      <c r="FNC55" s="11"/>
      <c r="FNM55" s="13"/>
      <c r="FNN55" s="11"/>
      <c r="FNX55" s="13"/>
      <c r="FNY55" s="11"/>
      <c r="FOI55" s="13"/>
      <c r="FOJ55" s="11"/>
      <c r="FOT55" s="13"/>
      <c r="FOU55" s="11"/>
      <c r="FPE55" s="13"/>
      <c r="FPF55" s="11"/>
      <c r="FPP55" s="13"/>
      <c r="FPQ55" s="11"/>
      <c r="FQA55" s="13"/>
      <c r="FQB55" s="11"/>
      <c r="FQL55" s="13"/>
      <c r="FQM55" s="11"/>
      <c r="FQW55" s="13"/>
      <c r="FQX55" s="11"/>
      <c r="FRH55" s="13"/>
      <c r="FRI55" s="11"/>
      <c r="FRS55" s="13"/>
      <c r="FRT55" s="11"/>
      <c r="FSD55" s="13"/>
      <c r="FSE55" s="11"/>
      <c r="FSO55" s="13"/>
      <c r="FSP55" s="11"/>
      <c r="FSZ55" s="13"/>
      <c r="FTA55" s="11"/>
      <c r="FTK55" s="13"/>
      <c r="FTL55" s="11"/>
      <c r="FTV55" s="13"/>
      <c r="FTW55" s="11"/>
      <c r="FUG55" s="13"/>
      <c r="FUH55" s="11"/>
      <c r="FUR55" s="13"/>
      <c r="FUS55" s="11"/>
      <c r="FVC55" s="13"/>
      <c r="FVD55" s="11"/>
      <c r="FVN55" s="13"/>
      <c r="FVO55" s="11"/>
      <c r="FVY55" s="13"/>
      <c r="FVZ55" s="11"/>
      <c r="FWJ55" s="13"/>
      <c r="FWK55" s="11"/>
      <c r="FWU55" s="13"/>
      <c r="FWV55" s="11"/>
      <c r="FXF55" s="13"/>
      <c r="FXG55" s="11"/>
      <c r="FXQ55" s="13"/>
      <c r="FXR55" s="11"/>
      <c r="FYB55" s="13"/>
      <c r="FYC55" s="11"/>
      <c r="FYM55" s="13"/>
      <c r="FYN55" s="11"/>
      <c r="FYX55" s="13"/>
      <c r="FYY55" s="11"/>
      <c r="FZI55" s="13"/>
      <c r="FZJ55" s="11"/>
      <c r="FZT55" s="13"/>
      <c r="FZU55" s="11"/>
      <c r="GAE55" s="13"/>
      <c r="GAF55" s="11"/>
      <c r="GAP55" s="13"/>
      <c r="GAQ55" s="11"/>
      <c r="GBA55" s="13"/>
      <c r="GBB55" s="11"/>
      <c r="GBL55" s="13"/>
      <c r="GBM55" s="11"/>
      <c r="GBW55" s="13"/>
      <c r="GBX55" s="11"/>
      <c r="GCH55" s="13"/>
      <c r="GCI55" s="11"/>
      <c r="GCS55" s="13"/>
      <c r="GCT55" s="11"/>
      <c r="GDD55" s="13"/>
      <c r="GDE55" s="11"/>
      <c r="GDO55" s="13"/>
      <c r="GDP55" s="11"/>
      <c r="GDZ55" s="13"/>
      <c r="GEA55" s="11"/>
      <c r="GEK55" s="13"/>
      <c r="GEL55" s="11"/>
      <c r="GEV55" s="13"/>
      <c r="GEW55" s="11"/>
      <c r="GFG55" s="13"/>
      <c r="GFH55" s="11"/>
      <c r="GFR55" s="13"/>
      <c r="GFS55" s="11"/>
      <c r="GGC55" s="13"/>
      <c r="GGD55" s="11"/>
      <c r="GGN55" s="13"/>
      <c r="GGO55" s="11"/>
      <c r="GGY55" s="13"/>
      <c r="GGZ55" s="11"/>
      <c r="GHJ55" s="13"/>
      <c r="GHK55" s="11"/>
      <c r="GHU55" s="13"/>
      <c r="GHV55" s="11"/>
      <c r="GIF55" s="13"/>
      <c r="GIG55" s="11"/>
      <c r="GIQ55" s="13"/>
      <c r="GIR55" s="11"/>
      <c r="GJB55" s="13"/>
      <c r="GJC55" s="11"/>
      <c r="GJM55" s="13"/>
      <c r="GJN55" s="11"/>
      <c r="GJX55" s="13"/>
      <c r="GJY55" s="11"/>
      <c r="GKI55" s="13"/>
      <c r="GKJ55" s="11"/>
      <c r="GKT55" s="13"/>
      <c r="GKU55" s="11"/>
      <c r="GLE55" s="13"/>
      <c r="GLF55" s="11"/>
      <c r="GLP55" s="13"/>
      <c r="GLQ55" s="11"/>
      <c r="GMA55" s="13"/>
      <c r="GMB55" s="11"/>
      <c r="GML55" s="13"/>
      <c r="GMM55" s="11"/>
      <c r="GMW55" s="13"/>
      <c r="GMX55" s="11"/>
      <c r="GNH55" s="13"/>
      <c r="GNI55" s="11"/>
      <c r="GNS55" s="13"/>
      <c r="GNT55" s="11"/>
      <c r="GOD55" s="13"/>
      <c r="GOE55" s="11"/>
      <c r="GOO55" s="13"/>
      <c r="GOP55" s="11"/>
      <c r="GOZ55" s="13"/>
      <c r="GPA55" s="11"/>
      <c r="GPK55" s="13"/>
      <c r="GPL55" s="11"/>
      <c r="GPV55" s="13"/>
      <c r="GPW55" s="11"/>
      <c r="GQG55" s="13"/>
      <c r="GQH55" s="11"/>
      <c r="GQR55" s="13"/>
      <c r="GQS55" s="11"/>
      <c r="GRC55" s="13"/>
      <c r="GRD55" s="11"/>
      <c r="GRN55" s="13"/>
      <c r="GRO55" s="11"/>
      <c r="GRY55" s="13"/>
      <c r="GRZ55" s="11"/>
      <c r="GSJ55" s="13"/>
      <c r="GSK55" s="11"/>
      <c r="GSU55" s="13"/>
      <c r="GSV55" s="11"/>
      <c r="GTF55" s="13"/>
      <c r="GTG55" s="11"/>
      <c r="GTQ55" s="13"/>
      <c r="GTR55" s="11"/>
      <c r="GUB55" s="13"/>
      <c r="GUC55" s="11"/>
      <c r="GUM55" s="13"/>
      <c r="GUN55" s="11"/>
      <c r="GUX55" s="13"/>
      <c r="GUY55" s="11"/>
      <c r="GVI55" s="13"/>
      <c r="GVJ55" s="11"/>
      <c r="GVT55" s="13"/>
      <c r="GVU55" s="11"/>
      <c r="GWE55" s="13"/>
      <c r="GWF55" s="11"/>
      <c r="GWP55" s="13"/>
      <c r="GWQ55" s="11"/>
      <c r="GXA55" s="13"/>
      <c r="GXB55" s="11"/>
      <c r="GXL55" s="13"/>
      <c r="GXM55" s="11"/>
      <c r="GXW55" s="13"/>
      <c r="GXX55" s="11"/>
      <c r="GYH55" s="13"/>
      <c r="GYI55" s="11"/>
      <c r="GYS55" s="13"/>
      <c r="GYT55" s="11"/>
      <c r="GZD55" s="13"/>
      <c r="GZE55" s="11"/>
      <c r="GZO55" s="13"/>
      <c r="GZP55" s="11"/>
      <c r="GZZ55" s="13"/>
      <c r="HAA55" s="11"/>
      <c r="HAK55" s="13"/>
      <c r="HAL55" s="11"/>
      <c r="HAV55" s="13"/>
      <c r="HAW55" s="11"/>
      <c r="HBG55" s="13"/>
      <c r="HBH55" s="11"/>
      <c r="HBR55" s="13"/>
      <c r="HBS55" s="11"/>
      <c r="HCC55" s="13"/>
      <c r="HCD55" s="11"/>
      <c r="HCN55" s="13"/>
      <c r="HCO55" s="11"/>
      <c r="HCY55" s="13"/>
      <c r="HCZ55" s="11"/>
      <c r="HDJ55" s="13"/>
      <c r="HDK55" s="11"/>
      <c r="HDU55" s="13"/>
      <c r="HDV55" s="11"/>
      <c r="HEF55" s="13"/>
      <c r="HEG55" s="11"/>
      <c r="HEQ55" s="13"/>
      <c r="HER55" s="11"/>
      <c r="HFB55" s="13"/>
      <c r="HFC55" s="11"/>
      <c r="HFM55" s="13"/>
      <c r="HFN55" s="11"/>
      <c r="HFX55" s="13"/>
      <c r="HFY55" s="11"/>
      <c r="HGI55" s="13"/>
      <c r="HGJ55" s="11"/>
      <c r="HGT55" s="13"/>
      <c r="HGU55" s="11"/>
      <c r="HHE55" s="13"/>
      <c r="HHF55" s="11"/>
      <c r="HHP55" s="13"/>
      <c r="HHQ55" s="11"/>
      <c r="HIA55" s="13"/>
      <c r="HIB55" s="11"/>
      <c r="HIL55" s="13"/>
      <c r="HIM55" s="11"/>
      <c r="HIW55" s="13"/>
      <c r="HIX55" s="11"/>
      <c r="HJH55" s="13"/>
      <c r="HJI55" s="11"/>
      <c r="HJS55" s="13"/>
      <c r="HJT55" s="11"/>
      <c r="HKD55" s="13"/>
      <c r="HKE55" s="11"/>
      <c r="HKO55" s="13"/>
      <c r="HKP55" s="11"/>
      <c r="HKZ55" s="13"/>
      <c r="HLA55" s="11"/>
      <c r="HLK55" s="13"/>
      <c r="HLL55" s="11"/>
      <c r="HLV55" s="13"/>
      <c r="HLW55" s="11"/>
      <c r="HMG55" s="13"/>
      <c r="HMH55" s="11"/>
      <c r="HMR55" s="13"/>
      <c r="HMS55" s="11"/>
      <c r="HNC55" s="13"/>
      <c r="HND55" s="11"/>
      <c r="HNN55" s="13"/>
      <c r="HNO55" s="11"/>
      <c r="HNY55" s="13"/>
      <c r="HNZ55" s="11"/>
      <c r="HOJ55" s="13"/>
      <c r="HOK55" s="11"/>
      <c r="HOU55" s="13"/>
      <c r="HOV55" s="11"/>
      <c r="HPF55" s="13"/>
      <c r="HPG55" s="11"/>
      <c r="HPQ55" s="13"/>
      <c r="HPR55" s="11"/>
      <c r="HQB55" s="13"/>
      <c r="HQC55" s="11"/>
      <c r="HQM55" s="13"/>
      <c r="HQN55" s="11"/>
      <c r="HQX55" s="13"/>
      <c r="HQY55" s="11"/>
      <c r="HRI55" s="13"/>
      <c r="HRJ55" s="11"/>
      <c r="HRT55" s="13"/>
      <c r="HRU55" s="11"/>
      <c r="HSE55" s="13"/>
      <c r="HSF55" s="11"/>
      <c r="HSP55" s="13"/>
      <c r="HSQ55" s="11"/>
      <c r="HTA55" s="13"/>
      <c r="HTB55" s="11"/>
      <c r="HTL55" s="13"/>
      <c r="HTM55" s="11"/>
      <c r="HTW55" s="13"/>
      <c r="HTX55" s="11"/>
      <c r="HUH55" s="13"/>
      <c r="HUI55" s="11"/>
      <c r="HUS55" s="13"/>
      <c r="HUT55" s="11"/>
      <c r="HVD55" s="13"/>
      <c r="HVE55" s="11"/>
      <c r="HVO55" s="13"/>
      <c r="HVP55" s="11"/>
      <c r="HVZ55" s="13"/>
      <c r="HWA55" s="11"/>
      <c r="HWK55" s="13"/>
      <c r="HWL55" s="11"/>
      <c r="HWV55" s="13"/>
      <c r="HWW55" s="11"/>
      <c r="HXG55" s="13"/>
      <c r="HXH55" s="11"/>
      <c r="HXR55" s="13"/>
      <c r="HXS55" s="11"/>
      <c r="HYC55" s="13"/>
      <c r="HYD55" s="11"/>
      <c r="HYN55" s="13"/>
      <c r="HYO55" s="11"/>
      <c r="HYY55" s="13"/>
      <c r="HYZ55" s="11"/>
      <c r="HZJ55" s="13"/>
      <c r="HZK55" s="11"/>
      <c r="HZU55" s="13"/>
      <c r="HZV55" s="11"/>
      <c r="IAF55" s="13"/>
      <c r="IAG55" s="11"/>
      <c r="IAQ55" s="13"/>
      <c r="IAR55" s="11"/>
      <c r="IBB55" s="13"/>
      <c r="IBC55" s="11"/>
      <c r="IBM55" s="13"/>
      <c r="IBN55" s="11"/>
      <c r="IBX55" s="13"/>
      <c r="IBY55" s="11"/>
      <c r="ICI55" s="13"/>
      <c r="ICJ55" s="11"/>
      <c r="ICT55" s="13"/>
      <c r="ICU55" s="11"/>
      <c r="IDE55" s="13"/>
      <c r="IDF55" s="11"/>
      <c r="IDP55" s="13"/>
      <c r="IDQ55" s="11"/>
      <c r="IEA55" s="13"/>
      <c r="IEB55" s="11"/>
      <c r="IEL55" s="13"/>
      <c r="IEM55" s="11"/>
      <c r="IEW55" s="13"/>
      <c r="IEX55" s="11"/>
      <c r="IFH55" s="13"/>
      <c r="IFI55" s="11"/>
      <c r="IFS55" s="13"/>
      <c r="IFT55" s="11"/>
      <c r="IGD55" s="13"/>
      <c r="IGE55" s="11"/>
      <c r="IGO55" s="13"/>
      <c r="IGP55" s="11"/>
      <c r="IGZ55" s="13"/>
      <c r="IHA55" s="11"/>
      <c r="IHK55" s="13"/>
      <c r="IHL55" s="11"/>
      <c r="IHV55" s="13"/>
      <c r="IHW55" s="11"/>
      <c r="IIG55" s="13"/>
      <c r="IIH55" s="11"/>
      <c r="IIR55" s="13"/>
      <c r="IIS55" s="11"/>
      <c r="IJC55" s="13"/>
      <c r="IJD55" s="11"/>
      <c r="IJN55" s="13"/>
      <c r="IJO55" s="11"/>
      <c r="IJY55" s="13"/>
      <c r="IJZ55" s="11"/>
      <c r="IKJ55" s="13"/>
      <c r="IKK55" s="11"/>
      <c r="IKU55" s="13"/>
      <c r="IKV55" s="11"/>
      <c r="ILF55" s="13"/>
      <c r="ILG55" s="11"/>
      <c r="ILQ55" s="13"/>
      <c r="ILR55" s="11"/>
      <c r="IMB55" s="13"/>
      <c r="IMC55" s="11"/>
      <c r="IMM55" s="13"/>
      <c r="IMN55" s="11"/>
      <c r="IMX55" s="13"/>
      <c r="IMY55" s="11"/>
      <c r="INI55" s="13"/>
      <c r="INJ55" s="11"/>
      <c r="INT55" s="13"/>
      <c r="INU55" s="11"/>
      <c r="IOE55" s="13"/>
      <c r="IOF55" s="11"/>
      <c r="IOP55" s="13"/>
      <c r="IOQ55" s="11"/>
      <c r="IPA55" s="13"/>
      <c r="IPB55" s="11"/>
      <c r="IPL55" s="13"/>
      <c r="IPM55" s="11"/>
      <c r="IPW55" s="13"/>
      <c r="IPX55" s="11"/>
      <c r="IQH55" s="13"/>
      <c r="IQI55" s="11"/>
      <c r="IQS55" s="13"/>
      <c r="IQT55" s="11"/>
      <c r="IRD55" s="13"/>
      <c r="IRE55" s="11"/>
      <c r="IRO55" s="13"/>
      <c r="IRP55" s="11"/>
      <c r="IRZ55" s="13"/>
      <c r="ISA55" s="11"/>
      <c r="ISK55" s="13"/>
      <c r="ISL55" s="11"/>
      <c r="ISV55" s="13"/>
      <c r="ISW55" s="11"/>
      <c r="ITG55" s="13"/>
      <c r="ITH55" s="11"/>
      <c r="ITR55" s="13"/>
      <c r="ITS55" s="11"/>
      <c r="IUC55" s="13"/>
      <c r="IUD55" s="11"/>
      <c r="IUN55" s="13"/>
      <c r="IUO55" s="11"/>
      <c r="IUY55" s="13"/>
      <c r="IUZ55" s="11"/>
      <c r="IVJ55" s="13"/>
      <c r="IVK55" s="11"/>
      <c r="IVU55" s="13"/>
      <c r="IVV55" s="11"/>
      <c r="IWF55" s="13"/>
      <c r="IWG55" s="11"/>
      <c r="IWQ55" s="13"/>
      <c r="IWR55" s="11"/>
      <c r="IXB55" s="13"/>
      <c r="IXC55" s="11"/>
      <c r="IXM55" s="13"/>
      <c r="IXN55" s="11"/>
      <c r="IXX55" s="13"/>
      <c r="IXY55" s="11"/>
      <c r="IYI55" s="13"/>
      <c r="IYJ55" s="11"/>
      <c r="IYT55" s="13"/>
      <c r="IYU55" s="11"/>
      <c r="IZE55" s="13"/>
      <c r="IZF55" s="11"/>
      <c r="IZP55" s="13"/>
      <c r="IZQ55" s="11"/>
      <c r="JAA55" s="13"/>
      <c r="JAB55" s="11"/>
      <c r="JAL55" s="13"/>
      <c r="JAM55" s="11"/>
      <c r="JAW55" s="13"/>
      <c r="JAX55" s="11"/>
      <c r="JBH55" s="13"/>
      <c r="JBI55" s="11"/>
      <c r="JBS55" s="13"/>
      <c r="JBT55" s="11"/>
      <c r="JCD55" s="13"/>
      <c r="JCE55" s="11"/>
      <c r="JCO55" s="13"/>
      <c r="JCP55" s="11"/>
      <c r="JCZ55" s="13"/>
      <c r="JDA55" s="11"/>
      <c r="JDK55" s="13"/>
      <c r="JDL55" s="11"/>
      <c r="JDV55" s="13"/>
      <c r="JDW55" s="11"/>
      <c r="JEG55" s="13"/>
      <c r="JEH55" s="11"/>
      <c r="JER55" s="13"/>
      <c r="JES55" s="11"/>
      <c r="JFC55" s="13"/>
      <c r="JFD55" s="11"/>
      <c r="JFN55" s="13"/>
      <c r="JFO55" s="11"/>
      <c r="JFY55" s="13"/>
      <c r="JFZ55" s="11"/>
      <c r="JGJ55" s="13"/>
      <c r="JGK55" s="11"/>
      <c r="JGU55" s="13"/>
      <c r="JGV55" s="11"/>
      <c r="JHF55" s="13"/>
      <c r="JHG55" s="11"/>
      <c r="JHQ55" s="13"/>
      <c r="JHR55" s="11"/>
      <c r="JIB55" s="13"/>
      <c r="JIC55" s="11"/>
      <c r="JIM55" s="13"/>
      <c r="JIN55" s="11"/>
      <c r="JIX55" s="13"/>
      <c r="JIY55" s="11"/>
      <c r="JJI55" s="13"/>
      <c r="JJJ55" s="11"/>
      <c r="JJT55" s="13"/>
      <c r="JJU55" s="11"/>
      <c r="JKE55" s="13"/>
      <c r="JKF55" s="11"/>
      <c r="JKP55" s="13"/>
      <c r="JKQ55" s="11"/>
      <c r="JLA55" s="13"/>
      <c r="JLB55" s="11"/>
      <c r="JLL55" s="13"/>
      <c r="JLM55" s="11"/>
      <c r="JLW55" s="13"/>
      <c r="JLX55" s="11"/>
      <c r="JMH55" s="13"/>
      <c r="JMI55" s="11"/>
      <c r="JMS55" s="13"/>
      <c r="JMT55" s="11"/>
      <c r="JND55" s="13"/>
      <c r="JNE55" s="11"/>
      <c r="JNO55" s="13"/>
      <c r="JNP55" s="11"/>
      <c r="JNZ55" s="13"/>
      <c r="JOA55" s="11"/>
      <c r="JOK55" s="13"/>
      <c r="JOL55" s="11"/>
      <c r="JOV55" s="13"/>
      <c r="JOW55" s="11"/>
      <c r="JPG55" s="13"/>
      <c r="JPH55" s="11"/>
      <c r="JPR55" s="13"/>
      <c r="JPS55" s="11"/>
      <c r="JQC55" s="13"/>
      <c r="JQD55" s="11"/>
      <c r="JQN55" s="13"/>
      <c r="JQO55" s="11"/>
      <c r="JQY55" s="13"/>
      <c r="JQZ55" s="11"/>
      <c r="JRJ55" s="13"/>
      <c r="JRK55" s="11"/>
      <c r="JRU55" s="13"/>
      <c r="JRV55" s="11"/>
      <c r="JSF55" s="13"/>
      <c r="JSG55" s="11"/>
      <c r="JSQ55" s="13"/>
      <c r="JSR55" s="11"/>
      <c r="JTB55" s="13"/>
      <c r="JTC55" s="11"/>
      <c r="JTM55" s="13"/>
      <c r="JTN55" s="11"/>
      <c r="JTX55" s="13"/>
      <c r="JTY55" s="11"/>
      <c r="JUI55" s="13"/>
      <c r="JUJ55" s="11"/>
      <c r="JUT55" s="13"/>
      <c r="JUU55" s="11"/>
      <c r="JVE55" s="13"/>
      <c r="JVF55" s="11"/>
      <c r="JVP55" s="13"/>
      <c r="JVQ55" s="11"/>
      <c r="JWA55" s="13"/>
      <c r="JWB55" s="11"/>
      <c r="JWL55" s="13"/>
      <c r="JWM55" s="11"/>
      <c r="JWW55" s="13"/>
      <c r="JWX55" s="11"/>
      <c r="JXH55" s="13"/>
      <c r="JXI55" s="11"/>
      <c r="JXS55" s="13"/>
      <c r="JXT55" s="11"/>
      <c r="JYD55" s="13"/>
      <c r="JYE55" s="11"/>
      <c r="JYO55" s="13"/>
      <c r="JYP55" s="11"/>
      <c r="JYZ55" s="13"/>
      <c r="JZA55" s="11"/>
      <c r="JZK55" s="13"/>
      <c r="JZL55" s="11"/>
      <c r="JZV55" s="13"/>
      <c r="JZW55" s="11"/>
      <c r="KAG55" s="13"/>
      <c r="KAH55" s="11"/>
      <c r="KAR55" s="13"/>
      <c r="KAS55" s="11"/>
      <c r="KBC55" s="13"/>
      <c r="KBD55" s="11"/>
      <c r="KBN55" s="13"/>
      <c r="KBO55" s="11"/>
      <c r="KBY55" s="13"/>
      <c r="KBZ55" s="11"/>
      <c r="KCJ55" s="13"/>
      <c r="KCK55" s="11"/>
      <c r="KCU55" s="13"/>
      <c r="KCV55" s="11"/>
      <c r="KDF55" s="13"/>
      <c r="KDG55" s="11"/>
      <c r="KDQ55" s="13"/>
      <c r="KDR55" s="11"/>
      <c r="KEB55" s="13"/>
      <c r="KEC55" s="11"/>
      <c r="KEM55" s="13"/>
      <c r="KEN55" s="11"/>
      <c r="KEX55" s="13"/>
      <c r="KEY55" s="11"/>
      <c r="KFI55" s="13"/>
      <c r="KFJ55" s="11"/>
      <c r="KFT55" s="13"/>
      <c r="KFU55" s="11"/>
      <c r="KGE55" s="13"/>
      <c r="KGF55" s="11"/>
      <c r="KGP55" s="13"/>
      <c r="KGQ55" s="11"/>
      <c r="KHA55" s="13"/>
      <c r="KHB55" s="11"/>
      <c r="KHL55" s="13"/>
      <c r="KHM55" s="11"/>
      <c r="KHW55" s="13"/>
      <c r="KHX55" s="11"/>
      <c r="KIH55" s="13"/>
      <c r="KII55" s="11"/>
      <c r="KIS55" s="13"/>
      <c r="KIT55" s="11"/>
      <c r="KJD55" s="13"/>
      <c r="KJE55" s="11"/>
      <c r="KJO55" s="13"/>
      <c r="KJP55" s="11"/>
      <c r="KJZ55" s="13"/>
      <c r="KKA55" s="11"/>
      <c r="KKK55" s="13"/>
      <c r="KKL55" s="11"/>
      <c r="KKV55" s="13"/>
      <c r="KKW55" s="11"/>
      <c r="KLG55" s="13"/>
      <c r="KLH55" s="11"/>
      <c r="KLR55" s="13"/>
      <c r="KLS55" s="11"/>
      <c r="KMC55" s="13"/>
      <c r="KMD55" s="11"/>
      <c r="KMN55" s="13"/>
      <c r="KMO55" s="11"/>
      <c r="KMY55" s="13"/>
      <c r="KMZ55" s="11"/>
      <c r="KNJ55" s="13"/>
      <c r="KNK55" s="11"/>
      <c r="KNU55" s="13"/>
      <c r="KNV55" s="11"/>
      <c r="KOF55" s="13"/>
      <c r="KOG55" s="11"/>
      <c r="KOQ55" s="13"/>
      <c r="KOR55" s="11"/>
      <c r="KPB55" s="13"/>
      <c r="KPC55" s="11"/>
      <c r="KPM55" s="13"/>
      <c r="KPN55" s="11"/>
      <c r="KPX55" s="13"/>
      <c r="KPY55" s="11"/>
      <c r="KQI55" s="13"/>
      <c r="KQJ55" s="11"/>
      <c r="KQT55" s="13"/>
      <c r="KQU55" s="11"/>
      <c r="KRE55" s="13"/>
      <c r="KRF55" s="11"/>
      <c r="KRP55" s="13"/>
      <c r="KRQ55" s="11"/>
      <c r="KSA55" s="13"/>
      <c r="KSB55" s="11"/>
      <c r="KSL55" s="13"/>
      <c r="KSM55" s="11"/>
      <c r="KSW55" s="13"/>
      <c r="KSX55" s="11"/>
      <c r="KTH55" s="13"/>
      <c r="KTI55" s="11"/>
      <c r="KTS55" s="13"/>
      <c r="KTT55" s="11"/>
      <c r="KUD55" s="13"/>
      <c r="KUE55" s="11"/>
      <c r="KUO55" s="13"/>
      <c r="KUP55" s="11"/>
      <c r="KUZ55" s="13"/>
      <c r="KVA55" s="11"/>
      <c r="KVK55" s="13"/>
      <c r="KVL55" s="11"/>
      <c r="KVV55" s="13"/>
      <c r="KVW55" s="11"/>
      <c r="KWG55" s="13"/>
      <c r="KWH55" s="11"/>
      <c r="KWR55" s="13"/>
      <c r="KWS55" s="11"/>
      <c r="KXC55" s="13"/>
      <c r="KXD55" s="11"/>
      <c r="KXN55" s="13"/>
      <c r="KXO55" s="11"/>
      <c r="KXY55" s="13"/>
      <c r="KXZ55" s="11"/>
      <c r="KYJ55" s="13"/>
      <c r="KYK55" s="11"/>
      <c r="KYU55" s="13"/>
      <c r="KYV55" s="11"/>
      <c r="KZF55" s="13"/>
      <c r="KZG55" s="11"/>
      <c r="KZQ55" s="13"/>
      <c r="KZR55" s="11"/>
      <c r="LAB55" s="13"/>
      <c r="LAC55" s="11"/>
      <c r="LAM55" s="13"/>
      <c r="LAN55" s="11"/>
      <c r="LAX55" s="13"/>
      <c r="LAY55" s="11"/>
      <c r="LBI55" s="13"/>
      <c r="LBJ55" s="11"/>
      <c r="LBT55" s="13"/>
      <c r="LBU55" s="11"/>
      <c r="LCE55" s="13"/>
      <c r="LCF55" s="11"/>
      <c r="LCP55" s="13"/>
      <c r="LCQ55" s="11"/>
      <c r="LDA55" s="13"/>
      <c r="LDB55" s="11"/>
      <c r="LDL55" s="13"/>
      <c r="LDM55" s="11"/>
      <c r="LDW55" s="13"/>
      <c r="LDX55" s="11"/>
      <c r="LEH55" s="13"/>
      <c r="LEI55" s="11"/>
      <c r="LES55" s="13"/>
      <c r="LET55" s="11"/>
      <c r="LFD55" s="13"/>
      <c r="LFE55" s="11"/>
      <c r="LFO55" s="13"/>
      <c r="LFP55" s="11"/>
      <c r="LFZ55" s="13"/>
      <c r="LGA55" s="11"/>
      <c r="LGK55" s="13"/>
      <c r="LGL55" s="11"/>
      <c r="LGV55" s="13"/>
      <c r="LGW55" s="11"/>
      <c r="LHG55" s="13"/>
      <c r="LHH55" s="11"/>
      <c r="LHR55" s="13"/>
      <c r="LHS55" s="11"/>
      <c r="LIC55" s="13"/>
      <c r="LID55" s="11"/>
      <c r="LIN55" s="13"/>
      <c r="LIO55" s="11"/>
      <c r="LIY55" s="13"/>
      <c r="LIZ55" s="11"/>
      <c r="LJJ55" s="13"/>
      <c r="LJK55" s="11"/>
      <c r="LJU55" s="13"/>
      <c r="LJV55" s="11"/>
      <c r="LKF55" s="13"/>
      <c r="LKG55" s="11"/>
      <c r="LKQ55" s="13"/>
      <c r="LKR55" s="11"/>
      <c r="LLB55" s="13"/>
      <c r="LLC55" s="11"/>
      <c r="LLM55" s="13"/>
      <c r="LLN55" s="11"/>
      <c r="LLX55" s="13"/>
      <c r="LLY55" s="11"/>
      <c r="LMI55" s="13"/>
      <c r="LMJ55" s="11"/>
      <c r="LMT55" s="13"/>
      <c r="LMU55" s="11"/>
      <c r="LNE55" s="13"/>
      <c r="LNF55" s="11"/>
      <c r="LNP55" s="13"/>
      <c r="LNQ55" s="11"/>
      <c r="LOA55" s="13"/>
      <c r="LOB55" s="11"/>
      <c r="LOL55" s="13"/>
      <c r="LOM55" s="11"/>
      <c r="LOW55" s="13"/>
      <c r="LOX55" s="11"/>
      <c r="LPH55" s="13"/>
      <c r="LPI55" s="11"/>
      <c r="LPS55" s="13"/>
      <c r="LPT55" s="11"/>
      <c r="LQD55" s="13"/>
      <c r="LQE55" s="11"/>
      <c r="LQO55" s="13"/>
      <c r="LQP55" s="11"/>
      <c r="LQZ55" s="13"/>
      <c r="LRA55" s="11"/>
      <c r="LRK55" s="13"/>
      <c r="LRL55" s="11"/>
      <c r="LRV55" s="13"/>
      <c r="LRW55" s="11"/>
      <c r="LSG55" s="13"/>
      <c r="LSH55" s="11"/>
      <c r="LSR55" s="13"/>
      <c r="LSS55" s="11"/>
      <c r="LTC55" s="13"/>
      <c r="LTD55" s="11"/>
      <c r="LTN55" s="13"/>
      <c r="LTO55" s="11"/>
      <c r="LTY55" s="13"/>
      <c r="LTZ55" s="11"/>
      <c r="LUJ55" s="13"/>
      <c r="LUK55" s="11"/>
      <c r="LUU55" s="13"/>
      <c r="LUV55" s="11"/>
      <c r="LVF55" s="13"/>
      <c r="LVG55" s="11"/>
      <c r="LVQ55" s="13"/>
      <c r="LVR55" s="11"/>
      <c r="LWB55" s="13"/>
      <c r="LWC55" s="11"/>
      <c r="LWM55" s="13"/>
      <c r="LWN55" s="11"/>
      <c r="LWX55" s="13"/>
      <c r="LWY55" s="11"/>
      <c r="LXI55" s="13"/>
      <c r="LXJ55" s="11"/>
      <c r="LXT55" s="13"/>
      <c r="LXU55" s="11"/>
      <c r="LYE55" s="13"/>
      <c r="LYF55" s="11"/>
      <c r="LYP55" s="13"/>
      <c r="LYQ55" s="11"/>
      <c r="LZA55" s="13"/>
      <c r="LZB55" s="11"/>
      <c r="LZL55" s="13"/>
      <c r="LZM55" s="11"/>
      <c r="LZW55" s="13"/>
      <c r="LZX55" s="11"/>
      <c r="MAH55" s="13"/>
      <c r="MAI55" s="11"/>
      <c r="MAS55" s="13"/>
      <c r="MAT55" s="11"/>
      <c r="MBD55" s="13"/>
      <c r="MBE55" s="11"/>
      <c r="MBO55" s="13"/>
      <c r="MBP55" s="11"/>
      <c r="MBZ55" s="13"/>
      <c r="MCA55" s="11"/>
      <c r="MCK55" s="13"/>
      <c r="MCL55" s="11"/>
      <c r="MCV55" s="13"/>
      <c r="MCW55" s="11"/>
      <c r="MDG55" s="13"/>
      <c r="MDH55" s="11"/>
      <c r="MDR55" s="13"/>
      <c r="MDS55" s="11"/>
      <c r="MEC55" s="13"/>
      <c r="MED55" s="11"/>
      <c r="MEN55" s="13"/>
      <c r="MEO55" s="11"/>
      <c r="MEY55" s="13"/>
      <c r="MEZ55" s="11"/>
      <c r="MFJ55" s="13"/>
      <c r="MFK55" s="11"/>
      <c r="MFU55" s="13"/>
      <c r="MFV55" s="11"/>
      <c r="MGF55" s="13"/>
      <c r="MGG55" s="11"/>
      <c r="MGQ55" s="13"/>
      <c r="MGR55" s="11"/>
      <c r="MHB55" s="13"/>
      <c r="MHC55" s="11"/>
      <c r="MHM55" s="13"/>
      <c r="MHN55" s="11"/>
      <c r="MHX55" s="13"/>
      <c r="MHY55" s="11"/>
      <c r="MII55" s="13"/>
      <c r="MIJ55" s="11"/>
      <c r="MIT55" s="13"/>
      <c r="MIU55" s="11"/>
      <c r="MJE55" s="13"/>
      <c r="MJF55" s="11"/>
      <c r="MJP55" s="13"/>
      <c r="MJQ55" s="11"/>
      <c r="MKA55" s="13"/>
      <c r="MKB55" s="11"/>
      <c r="MKL55" s="13"/>
      <c r="MKM55" s="11"/>
      <c r="MKW55" s="13"/>
      <c r="MKX55" s="11"/>
      <c r="MLH55" s="13"/>
      <c r="MLI55" s="11"/>
      <c r="MLS55" s="13"/>
      <c r="MLT55" s="11"/>
      <c r="MMD55" s="13"/>
      <c r="MME55" s="11"/>
      <c r="MMO55" s="13"/>
      <c r="MMP55" s="11"/>
      <c r="MMZ55" s="13"/>
      <c r="MNA55" s="11"/>
      <c r="MNK55" s="13"/>
      <c r="MNL55" s="11"/>
      <c r="MNV55" s="13"/>
      <c r="MNW55" s="11"/>
      <c r="MOG55" s="13"/>
      <c r="MOH55" s="11"/>
      <c r="MOR55" s="13"/>
      <c r="MOS55" s="11"/>
      <c r="MPC55" s="13"/>
      <c r="MPD55" s="11"/>
      <c r="MPN55" s="13"/>
      <c r="MPO55" s="11"/>
      <c r="MPY55" s="13"/>
      <c r="MPZ55" s="11"/>
      <c r="MQJ55" s="13"/>
      <c r="MQK55" s="11"/>
      <c r="MQU55" s="13"/>
      <c r="MQV55" s="11"/>
      <c r="MRF55" s="13"/>
      <c r="MRG55" s="11"/>
      <c r="MRQ55" s="13"/>
      <c r="MRR55" s="11"/>
      <c r="MSB55" s="13"/>
      <c r="MSC55" s="11"/>
      <c r="MSM55" s="13"/>
      <c r="MSN55" s="11"/>
      <c r="MSX55" s="13"/>
      <c r="MSY55" s="11"/>
      <c r="MTI55" s="13"/>
      <c r="MTJ55" s="11"/>
      <c r="MTT55" s="13"/>
      <c r="MTU55" s="11"/>
      <c r="MUE55" s="13"/>
      <c r="MUF55" s="11"/>
      <c r="MUP55" s="13"/>
      <c r="MUQ55" s="11"/>
      <c r="MVA55" s="13"/>
      <c r="MVB55" s="11"/>
      <c r="MVL55" s="13"/>
      <c r="MVM55" s="11"/>
      <c r="MVW55" s="13"/>
      <c r="MVX55" s="11"/>
      <c r="MWH55" s="13"/>
      <c r="MWI55" s="11"/>
      <c r="MWS55" s="13"/>
      <c r="MWT55" s="11"/>
      <c r="MXD55" s="13"/>
      <c r="MXE55" s="11"/>
      <c r="MXO55" s="13"/>
      <c r="MXP55" s="11"/>
      <c r="MXZ55" s="13"/>
      <c r="MYA55" s="11"/>
      <c r="MYK55" s="13"/>
      <c r="MYL55" s="11"/>
      <c r="MYV55" s="13"/>
      <c r="MYW55" s="11"/>
      <c r="MZG55" s="13"/>
      <c r="MZH55" s="11"/>
      <c r="MZR55" s="13"/>
      <c r="MZS55" s="11"/>
      <c r="NAC55" s="13"/>
      <c r="NAD55" s="11"/>
      <c r="NAN55" s="13"/>
      <c r="NAO55" s="11"/>
      <c r="NAY55" s="13"/>
      <c r="NAZ55" s="11"/>
      <c r="NBJ55" s="13"/>
      <c r="NBK55" s="11"/>
      <c r="NBU55" s="13"/>
      <c r="NBV55" s="11"/>
      <c r="NCF55" s="13"/>
      <c r="NCG55" s="11"/>
      <c r="NCQ55" s="13"/>
      <c r="NCR55" s="11"/>
      <c r="NDB55" s="13"/>
      <c r="NDC55" s="11"/>
      <c r="NDM55" s="13"/>
      <c r="NDN55" s="11"/>
      <c r="NDX55" s="13"/>
      <c r="NDY55" s="11"/>
      <c r="NEI55" s="13"/>
      <c r="NEJ55" s="11"/>
      <c r="NET55" s="13"/>
      <c r="NEU55" s="11"/>
      <c r="NFE55" s="13"/>
      <c r="NFF55" s="11"/>
      <c r="NFP55" s="13"/>
      <c r="NFQ55" s="11"/>
      <c r="NGA55" s="13"/>
      <c r="NGB55" s="11"/>
      <c r="NGL55" s="13"/>
      <c r="NGM55" s="11"/>
      <c r="NGW55" s="13"/>
      <c r="NGX55" s="11"/>
      <c r="NHH55" s="13"/>
      <c r="NHI55" s="11"/>
      <c r="NHS55" s="13"/>
      <c r="NHT55" s="11"/>
      <c r="NID55" s="13"/>
      <c r="NIE55" s="11"/>
      <c r="NIO55" s="13"/>
      <c r="NIP55" s="11"/>
      <c r="NIZ55" s="13"/>
      <c r="NJA55" s="11"/>
      <c r="NJK55" s="13"/>
      <c r="NJL55" s="11"/>
      <c r="NJV55" s="13"/>
      <c r="NJW55" s="11"/>
      <c r="NKG55" s="13"/>
      <c r="NKH55" s="11"/>
      <c r="NKR55" s="13"/>
      <c r="NKS55" s="11"/>
      <c r="NLC55" s="13"/>
      <c r="NLD55" s="11"/>
      <c r="NLN55" s="13"/>
      <c r="NLO55" s="11"/>
      <c r="NLY55" s="13"/>
      <c r="NLZ55" s="11"/>
      <c r="NMJ55" s="13"/>
      <c r="NMK55" s="11"/>
      <c r="NMU55" s="13"/>
      <c r="NMV55" s="11"/>
      <c r="NNF55" s="13"/>
      <c r="NNG55" s="11"/>
      <c r="NNQ55" s="13"/>
      <c r="NNR55" s="11"/>
      <c r="NOB55" s="13"/>
      <c r="NOC55" s="11"/>
      <c r="NOM55" s="13"/>
      <c r="NON55" s="11"/>
      <c r="NOX55" s="13"/>
      <c r="NOY55" s="11"/>
      <c r="NPI55" s="13"/>
      <c r="NPJ55" s="11"/>
      <c r="NPT55" s="13"/>
      <c r="NPU55" s="11"/>
      <c r="NQE55" s="13"/>
      <c r="NQF55" s="11"/>
      <c r="NQP55" s="13"/>
      <c r="NQQ55" s="11"/>
      <c r="NRA55" s="13"/>
      <c r="NRB55" s="11"/>
      <c r="NRL55" s="13"/>
      <c r="NRM55" s="11"/>
      <c r="NRW55" s="13"/>
      <c r="NRX55" s="11"/>
      <c r="NSH55" s="13"/>
      <c r="NSI55" s="11"/>
      <c r="NSS55" s="13"/>
      <c r="NST55" s="11"/>
      <c r="NTD55" s="13"/>
      <c r="NTE55" s="11"/>
      <c r="NTO55" s="13"/>
      <c r="NTP55" s="11"/>
      <c r="NTZ55" s="13"/>
      <c r="NUA55" s="11"/>
      <c r="NUK55" s="13"/>
      <c r="NUL55" s="11"/>
      <c r="NUV55" s="13"/>
      <c r="NUW55" s="11"/>
      <c r="NVG55" s="13"/>
      <c r="NVH55" s="11"/>
      <c r="NVR55" s="13"/>
      <c r="NVS55" s="11"/>
      <c r="NWC55" s="13"/>
      <c r="NWD55" s="11"/>
      <c r="NWN55" s="13"/>
      <c r="NWO55" s="11"/>
      <c r="NWY55" s="13"/>
      <c r="NWZ55" s="11"/>
      <c r="NXJ55" s="13"/>
      <c r="NXK55" s="11"/>
      <c r="NXU55" s="13"/>
      <c r="NXV55" s="11"/>
      <c r="NYF55" s="13"/>
      <c r="NYG55" s="11"/>
      <c r="NYQ55" s="13"/>
      <c r="NYR55" s="11"/>
      <c r="NZB55" s="13"/>
      <c r="NZC55" s="11"/>
      <c r="NZM55" s="13"/>
      <c r="NZN55" s="11"/>
      <c r="NZX55" s="13"/>
      <c r="NZY55" s="11"/>
      <c r="OAI55" s="13"/>
      <c r="OAJ55" s="11"/>
      <c r="OAT55" s="13"/>
      <c r="OAU55" s="11"/>
      <c r="OBE55" s="13"/>
      <c r="OBF55" s="11"/>
      <c r="OBP55" s="13"/>
      <c r="OBQ55" s="11"/>
      <c r="OCA55" s="13"/>
      <c r="OCB55" s="11"/>
      <c r="OCL55" s="13"/>
      <c r="OCM55" s="11"/>
      <c r="OCW55" s="13"/>
      <c r="OCX55" s="11"/>
      <c r="ODH55" s="13"/>
      <c r="ODI55" s="11"/>
      <c r="ODS55" s="13"/>
      <c r="ODT55" s="11"/>
      <c r="OED55" s="13"/>
      <c r="OEE55" s="11"/>
      <c r="OEO55" s="13"/>
      <c r="OEP55" s="11"/>
      <c r="OEZ55" s="13"/>
      <c r="OFA55" s="11"/>
      <c r="OFK55" s="13"/>
      <c r="OFL55" s="11"/>
      <c r="OFV55" s="13"/>
      <c r="OFW55" s="11"/>
      <c r="OGG55" s="13"/>
      <c r="OGH55" s="11"/>
      <c r="OGR55" s="13"/>
      <c r="OGS55" s="11"/>
      <c r="OHC55" s="13"/>
      <c r="OHD55" s="11"/>
      <c r="OHN55" s="13"/>
      <c r="OHO55" s="11"/>
      <c r="OHY55" s="13"/>
      <c r="OHZ55" s="11"/>
      <c r="OIJ55" s="13"/>
      <c r="OIK55" s="11"/>
      <c r="OIU55" s="13"/>
      <c r="OIV55" s="11"/>
      <c r="OJF55" s="13"/>
      <c r="OJG55" s="11"/>
      <c r="OJQ55" s="13"/>
      <c r="OJR55" s="11"/>
      <c r="OKB55" s="13"/>
      <c r="OKC55" s="11"/>
      <c r="OKM55" s="13"/>
      <c r="OKN55" s="11"/>
      <c r="OKX55" s="13"/>
      <c r="OKY55" s="11"/>
      <c r="OLI55" s="13"/>
      <c r="OLJ55" s="11"/>
      <c r="OLT55" s="13"/>
      <c r="OLU55" s="11"/>
      <c r="OME55" s="13"/>
      <c r="OMF55" s="11"/>
      <c r="OMP55" s="13"/>
      <c r="OMQ55" s="11"/>
      <c r="ONA55" s="13"/>
      <c r="ONB55" s="11"/>
      <c r="ONL55" s="13"/>
      <c r="ONM55" s="11"/>
      <c r="ONW55" s="13"/>
      <c r="ONX55" s="11"/>
      <c r="OOH55" s="13"/>
      <c r="OOI55" s="11"/>
      <c r="OOS55" s="13"/>
      <c r="OOT55" s="11"/>
      <c r="OPD55" s="13"/>
      <c r="OPE55" s="11"/>
      <c r="OPO55" s="13"/>
      <c r="OPP55" s="11"/>
      <c r="OPZ55" s="13"/>
      <c r="OQA55" s="11"/>
      <c r="OQK55" s="13"/>
      <c r="OQL55" s="11"/>
      <c r="OQV55" s="13"/>
      <c r="OQW55" s="11"/>
      <c r="ORG55" s="13"/>
      <c r="ORH55" s="11"/>
      <c r="ORR55" s="13"/>
      <c r="ORS55" s="11"/>
      <c r="OSC55" s="13"/>
      <c r="OSD55" s="11"/>
      <c r="OSN55" s="13"/>
      <c r="OSO55" s="11"/>
      <c r="OSY55" s="13"/>
      <c r="OSZ55" s="11"/>
      <c r="OTJ55" s="13"/>
      <c r="OTK55" s="11"/>
      <c r="OTU55" s="13"/>
      <c r="OTV55" s="11"/>
      <c r="OUF55" s="13"/>
      <c r="OUG55" s="11"/>
      <c r="OUQ55" s="13"/>
      <c r="OUR55" s="11"/>
      <c r="OVB55" s="13"/>
      <c r="OVC55" s="11"/>
      <c r="OVM55" s="13"/>
      <c r="OVN55" s="11"/>
      <c r="OVX55" s="13"/>
      <c r="OVY55" s="11"/>
      <c r="OWI55" s="13"/>
      <c r="OWJ55" s="11"/>
      <c r="OWT55" s="13"/>
      <c r="OWU55" s="11"/>
      <c r="OXE55" s="13"/>
      <c r="OXF55" s="11"/>
      <c r="OXP55" s="13"/>
      <c r="OXQ55" s="11"/>
      <c r="OYA55" s="13"/>
      <c r="OYB55" s="11"/>
      <c r="OYL55" s="13"/>
      <c r="OYM55" s="11"/>
      <c r="OYW55" s="13"/>
      <c r="OYX55" s="11"/>
      <c r="OZH55" s="13"/>
      <c r="OZI55" s="11"/>
      <c r="OZS55" s="13"/>
      <c r="OZT55" s="11"/>
      <c r="PAD55" s="13"/>
      <c r="PAE55" s="11"/>
      <c r="PAO55" s="13"/>
      <c r="PAP55" s="11"/>
      <c r="PAZ55" s="13"/>
      <c r="PBA55" s="11"/>
      <c r="PBK55" s="13"/>
      <c r="PBL55" s="11"/>
      <c r="PBV55" s="13"/>
      <c r="PBW55" s="11"/>
      <c r="PCG55" s="13"/>
      <c r="PCH55" s="11"/>
      <c r="PCR55" s="13"/>
      <c r="PCS55" s="11"/>
      <c r="PDC55" s="13"/>
      <c r="PDD55" s="11"/>
      <c r="PDN55" s="13"/>
      <c r="PDO55" s="11"/>
      <c r="PDY55" s="13"/>
      <c r="PDZ55" s="11"/>
      <c r="PEJ55" s="13"/>
      <c r="PEK55" s="11"/>
      <c r="PEU55" s="13"/>
      <c r="PEV55" s="11"/>
      <c r="PFF55" s="13"/>
      <c r="PFG55" s="11"/>
      <c r="PFQ55" s="13"/>
      <c r="PFR55" s="11"/>
      <c r="PGB55" s="13"/>
      <c r="PGC55" s="11"/>
      <c r="PGM55" s="13"/>
      <c r="PGN55" s="11"/>
      <c r="PGX55" s="13"/>
      <c r="PGY55" s="11"/>
      <c r="PHI55" s="13"/>
      <c r="PHJ55" s="11"/>
      <c r="PHT55" s="13"/>
      <c r="PHU55" s="11"/>
      <c r="PIE55" s="13"/>
      <c r="PIF55" s="11"/>
      <c r="PIP55" s="13"/>
      <c r="PIQ55" s="11"/>
      <c r="PJA55" s="13"/>
      <c r="PJB55" s="11"/>
      <c r="PJL55" s="13"/>
      <c r="PJM55" s="11"/>
      <c r="PJW55" s="13"/>
      <c r="PJX55" s="11"/>
      <c r="PKH55" s="13"/>
      <c r="PKI55" s="11"/>
      <c r="PKS55" s="13"/>
      <c r="PKT55" s="11"/>
      <c r="PLD55" s="13"/>
      <c r="PLE55" s="11"/>
      <c r="PLO55" s="13"/>
      <c r="PLP55" s="11"/>
      <c r="PLZ55" s="13"/>
      <c r="PMA55" s="11"/>
      <c r="PMK55" s="13"/>
      <c r="PML55" s="11"/>
      <c r="PMV55" s="13"/>
      <c r="PMW55" s="11"/>
      <c r="PNG55" s="13"/>
      <c r="PNH55" s="11"/>
      <c r="PNR55" s="13"/>
      <c r="PNS55" s="11"/>
      <c r="POC55" s="13"/>
      <c r="POD55" s="11"/>
      <c r="PON55" s="13"/>
      <c r="POO55" s="11"/>
      <c r="POY55" s="13"/>
      <c r="POZ55" s="11"/>
      <c r="PPJ55" s="13"/>
      <c r="PPK55" s="11"/>
      <c r="PPU55" s="13"/>
      <c r="PPV55" s="11"/>
      <c r="PQF55" s="13"/>
      <c r="PQG55" s="11"/>
      <c r="PQQ55" s="13"/>
      <c r="PQR55" s="11"/>
      <c r="PRB55" s="13"/>
      <c r="PRC55" s="11"/>
      <c r="PRM55" s="13"/>
      <c r="PRN55" s="11"/>
      <c r="PRX55" s="13"/>
      <c r="PRY55" s="11"/>
      <c r="PSI55" s="13"/>
      <c r="PSJ55" s="11"/>
      <c r="PST55" s="13"/>
      <c r="PSU55" s="11"/>
      <c r="PTE55" s="13"/>
      <c r="PTF55" s="11"/>
      <c r="PTP55" s="13"/>
      <c r="PTQ55" s="11"/>
      <c r="PUA55" s="13"/>
      <c r="PUB55" s="11"/>
      <c r="PUL55" s="13"/>
      <c r="PUM55" s="11"/>
      <c r="PUW55" s="13"/>
      <c r="PUX55" s="11"/>
      <c r="PVH55" s="13"/>
      <c r="PVI55" s="11"/>
      <c r="PVS55" s="13"/>
      <c r="PVT55" s="11"/>
      <c r="PWD55" s="13"/>
      <c r="PWE55" s="11"/>
      <c r="PWO55" s="13"/>
      <c r="PWP55" s="11"/>
      <c r="PWZ55" s="13"/>
      <c r="PXA55" s="11"/>
      <c r="PXK55" s="13"/>
      <c r="PXL55" s="11"/>
      <c r="PXV55" s="13"/>
      <c r="PXW55" s="11"/>
      <c r="PYG55" s="13"/>
      <c r="PYH55" s="11"/>
      <c r="PYR55" s="13"/>
      <c r="PYS55" s="11"/>
      <c r="PZC55" s="13"/>
      <c r="PZD55" s="11"/>
      <c r="PZN55" s="13"/>
      <c r="PZO55" s="11"/>
      <c r="PZY55" s="13"/>
      <c r="PZZ55" s="11"/>
      <c r="QAJ55" s="13"/>
      <c r="QAK55" s="11"/>
      <c r="QAU55" s="13"/>
      <c r="QAV55" s="11"/>
      <c r="QBF55" s="13"/>
      <c r="QBG55" s="11"/>
      <c r="QBQ55" s="13"/>
      <c r="QBR55" s="11"/>
      <c r="QCB55" s="13"/>
      <c r="QCC55" s="11"/>
      <c r="QCM55" s="13"/>
      <c r="QCN55" s="11"/>
      <c r="QCX55" s="13"/>
      <c r="QCY55" s="11"/>
      <c r="QDI55" s="13"/>
      <c r="QDJ55" s="11"/>
      <c r="QDT55" s="13"/>
      <c r="QDU55" s="11"/>
      <c r="QEE55" s="13"/>
      <c r="QEF55" s="11"/>
      <c r="QEP55" s="13"/>
      <c r="QEQ55" s="11"/>
      <c r="QFA55" s="13"/>
      <c r="QFB55" s="11"/>
      <c r="QFL55" s="13"/>
      <c r="QFM55" s="11"/>
      <c r="QFW55" s="13"/>
      <c r="QFX55" s="11"/>
      <c r="QGH55" s="13"/>
      <c r="QGI55" s="11"/>
      <c r="QGS55" s="13"/>
      <c r="QGT55" s="11"/>
      <c r="QHD55" s="13"/>
      <c r="QHE55" s="11"/>
      <c r="QHO55" s="13"/>
      <c r="QHP55" s="11"/>
      <c r="QHZ55" s="13"/>
      <c r="QIA55" s="11"/>
      <c r="QIK55" s="13"/>
      <c r="QIL55" s="11"/>
      <c r="QIV55" s="13"/>
      <c r="QIW55" s="11"/>
      <c r="QJG55" s="13"/>
      <c r="QJH55" s="11"/>
      <c r="QJR55" s="13"/>
      <c r="QJS55" s="11"/>
      <c r="QKC55" s="13"/>
      <c r="QKD55" s="11"/>
      <c r="QKN55" s="13"/>
      <c r="QKO55" s="11"/>
      <c r="QKY55" s="13"/>
      <c r="QKZ55" s="11"/>
      <c r="QLJ55" s="13"/>
      <c r="QLK55" s="11"/>
      <c r="QLU55" s="13"/>
      <c r="QLV55" s="11"/>
      <c r="QMF55" s="13"/>
      <c r="QMG55" s="11"/>
      <c r="QMQ55" s="13"/>
      <c r="QMR55" s="11"/>
      <c r="QNB55" s="13"/>
      <c r="QNC55" s="11"/>
      <c r="QNM55" s="13"/>
      <c r="QNN55" s="11"/>
      <c r="QNX55" s="13"/>
      <c r="QNY55" s="11"/>
      <c r="QOI55" s="13"/>
      <c r="QOJ55" s="11"/>
      <c r="QOT55" s="13"/>
      <c r="QOU55" s="11"/>
      <c r="QPE55" s="13"/>
      <c r="QPF55" s="11"/>
      <c r="QPP55" s="13"/>
      <c r="QPQ55" s="11"/>
      <c r="QQA55" s="13"/>
      <c r="QQB55" s="11"/>
      <c r="QQL55" s="13"/>
      <c r="QQM55" s="11"/>
      <c r="QQW55" s="13"/>
      <c r="QQX55" s="11"/>
      <c r="QRH55" s="13"/>
      <c r="QRI55" s="11"/>
      <c r="QRS55" s="13"/>
      <c r="QRT55" s="11"/>
      <c r="QSD55" s="13"/>
      <c r="QSE55" s="11"/>
      <c r="QSO55" s="13"/>
      <c r="QSP55" s="11"/>
      <c r="QSZ55" s="13"/>
      <c r="QTA55" s="11"/>
      <c r="QTK55" s="13"/>
      <c r="QTL55" s="11"/>
      <c r="QTV55" s="13"/>
      <c r="QTW55" s="11"/>
      <c r="QUG55" s="13"/>
      <c r="QUH55" s="11"/>
      <c r="QUR55" s="13"/>
      <c r="QUS55" s="11"/>
      <c r="QVC55" s="13"/>
      <c r="QVD55" s="11"/>
      <c r="QVN55" s="13"/>
      <c r="QVO55" s="11"/>
      <c r="QVY55" s="13"/>
      <c r="QVZ55" s="11"/>
      <c r="QWJ55" s="13"/>
      <c r="QWK55" s="11"/>
      <c r="QWU55" s="13"/>
      <c r="QWV55" s="11"/>
      <c r="QXF55" s="13"/>
      <c r="QXG55" s="11"/>
      <c r="QXQ55" s="13"/>
      <c r="QXR55" s="11"/>
      <c r="QYB55" s="13"/>
      <c r="QYC55" s="11"/>
      <c r="QYM55" s="13"/>
      <c r="QYN55" s="11"/>
      <c r="QYX55" s="13"/>
      <c r="QYY55" s="11"/>
      <c r="QZI55" s="13"/>
      <c r="QZJ55" s="11"/>
      <c r="QZT55" s="13"/>
      <c r="QZU55" s="11"/>
      <c r="RAE55" s="13"/>
      <c r="RAF55" s="11"/>
      <c r="RAP55" s="13"/>
      <c r="RAQ55" s="11"/>
      <c r="RBA55" s="13"/>
      <c r="RBB55" s="11"/>
      <c r="RBL55" s="13"/>
      <c r="RBM55" s="11"/>
      <c r="RBW55" s="13"/>
      <c r="RBX55" s="11"/>
      <c r="RCH55" s="13"/>
      <c r="RCI55" s="11"/>
      <c r="RCS55" s="13"/>
      <c r="RCT55" s="11"/>
      <c r="RDD55" s="13"/>
      <c r="RDE55" s="11"/>
      <c r="RDO55" s="13"/>
      <c r="RDP55" s="11"/>
      <c r="RDZ55" s="13"/>
      <c r="REA55" s="11"/>
      <c r="REK55" s="13"/>
      <c r="REL55" s="11"/>
      <c r="REV55" s="13"/>
      <c r="REW55" s="11"/>
      <c r="RFG55" s="13"/>
      <c r="RFH55" s="11"/>
      <c r="RFR55" s="13"/>
      <c r="RFS55" s="11"/>
      <c r="RGC55" s="13"/>
      <c r="RGD55" s="11"/>
      <c r="RGN55" s="13"/>
      <c r="RGO55" s="11"/>
      <c r="RGY55" s="13"/>
      <c r="RGZ55" s="11"/>
      <c r="RHJ55" s="13"/>
      <c r="RHK55" s="11"/>
      <c r="RHU55" s="13"/>
      <c r="RHV55" s="11"/>
      <c r="RIF55" s="13"/>
      <c r="RIG55" s="11"/>
      <c r="RIQ55" s="13"/>
      <c r="RIR55" s="11"/>
      <c r="RJB55" s="13"/>
      <c r="RJC55" s="11"/>
      <c r="RJM55" s="13"/>
      <c r="RJN55" s="11"/>
      <c r="RJX55" s="13"/>
      <c r="RJY55" s="11"/>
      <c r="RKI55" s="13"/>
      <c r="RKJ55" s="11"/>
      <c r="RKT55" s="13"/>
      <c r="RKU55" s="11"/>
      <c r="RLE55" s="13"/>
      <c r="RLF55" s="11"/>
      <c r="RLP55" s="13"/>
      <c r="RLQ55" s="11"/>
      <c r="RMA55" s="13"/>
      <c r="RMB55" s="11"/>
      <c r="RML55" s="13"/>
      <c r="RMM55" s="11"/>
      <c r="RMW55" s="13"/>
      <c r="RMX55" s="11"/>
      <c r="RNH55" s="13"/>
      <c r="RNI55" s="11"/>
      <c r="RNS55" s="13"/>
      <c r="RNT55" s="11"/>
      <c r="ROD55" s="13"/>
      <c r="ROE55" s="11"/>
      <c r="ROO55" s="13"/>
      <c r="ROP55" s="11"/>
      <c r="ROZ55" s="13"/>
      <c r="RPA55" s="11"/>
      <c r="RPK55" s="13"/>
      <c r="RPL55" s="11"/>
      <c r="RPV55" s="13"/>
      <c r="RPW55" s="11"/>
      <c r="RQG55" s="13"/>
      <c r="RQH55" s="11"/>
      <c r="RQR55" s="13"/>
      <c r="RQS55" s="11"/>
      <c r="RRC55" s="13"/>
      <c r="RRD55" s="11"/>
      <c r="RRN55" s="13"/>
      <c r="RRO55" s="11"/>
      <c r="RRY55" s="13"/>
      <c r="RRZ55" s="11"/>
      <c r="RSJ55" s="13"/>
      <c r="RSK55" s="11"/>
      <c r="RSU55" s="13"/>
      <c r="RSV55" s="11"/>
      <c r="RTF55" s="13"/>
      <c r="RTG55" s="11"/>
      <c r="RTQ55" s="13"/>
      <c r="RTR55" s="11"/>
      <c r="RUB55" s="13"/>
      <c r="RUC55" s="11"/>
      <c r="RUM55" s="13"/>
      <c r="RUN55" s="11"/>
      <c r="RUX55" s="13"/>
      <c r="RUY55" s="11"/>
      <c r="RVI55" s="13"/>
      <c r="RVJ55" s="11"/>
      <c r="RVT55" s="13"/>
      <c r="RVU55" s="11"/>
      <c r="RWE55" s="13"/>
      <c r="RWF55" s="11"/>
      <c r="RWP55" s="13"/>
      <c r="RWQ55" s="11"/>
      <c r="RXA55" s="13"/>
      <c r="RXB55" s="11"/>
      <c r="RXL55" s="13"/>
      <c r="RXM55" s="11"/>
      <c r="RXW55" s="13"/>
      <c r="RXX55" s="11"/>
      <c r="RYH55" s="13"/>
      <c r="RYI55" s="11"/>
      <c r="RYS55" s="13"/>
      <c r="RYT55" s="11"/>
      <c r="RZD55" s="13"/>
      <c r="RZE55" s="11"/>
      <c r="RZO55" s="13"/>
      <c r="RZP55" s="11"/>
      <c r="RZZ55" s="13"/>
      <c r="SAA55" s="11"/>
      <c r="SAK55" s="13"/>
      <c r="SAL55" s="11"/>
      <c r="SAV55" s="13"/>
      <c r="SAW55" s="11"/>
      <c r="SBG55" s="13"/>
      <c r="SBH55" s="11"/>
      <c r="SBR55" s="13"/>
      <c r="SBS55" s="11"/>
      <c r="SCC55" s="13"/>
      <c r="SCD55" s="11"/>
      <c r="SCN55" s="13"/>
      <c r="SCO55" s="11"/>
      <c r="SCY55" s="13"/>
      <c r="SCZ55" s="11"/>
      <c r="SDJ55" s="13"/>
      <c r="SDK55" s="11"/>
      <c r="SDU55" s="13"/>
      <c r="SDV55" s="11"/>
      <c r="SEF55" s="13"/>
      <c r="SEG55" s="11"/>
      <c r="SEQ55" s="13"/>
      <c r="SER55" s="11"/>
      <c r="SFB55" s="13"/>
      <c r="SFC55" s="11"/>
      <c r="SFM55" s="13"/>
      <c r="SFN55" s="11"/>
      <c r="SFX55" s="13"/>
      <c r="SFY55" s="11"/>
      <c r="SGI55" s="13"/>
      <c r="SGJ55" s="11"/>
      <c r="SGT55" s="13"/>
      <c r="SGU55" s="11"/>
      <c r="SHE55" s="13"/>
      <c r="SHF55" s="11"/>
      <c r="SHP55" s="13"/>
      <c r="SHQ55" s="11"/>
      <c r="SIA55" s="13"/>
      <c r="SIB55" s="11"/>
      <c r="SIL55" s="13"/>
      <c r="SIM55" s="11"/>
      <c r="SIW55" s="13"/>
      <c r="SIX55" s="11"/>
      <c r="SJH55" s="13"/>
      <c r="SJI55" s="11"/>
      <c r="SJS55" s="13"/>
      <c r="SJT55" s="11"/>
      <c r="SKD55" s="13"/>
      <c r="SKE55" s="11"/>
      <c r="SKO55" s="13"/>
      <c r="SKP55" s="11"/>
      <c r="SKZ55" s="13"/>
      <c r="SLA55" s="11"/>
      <c r="SLK55" s="13"/>
      <c r="SLL55" s="11"/>
      <c r="SLV55" s="13"/>
      <c r="SLW55" s="11"/>
      <c r="SMG55" s="13"/>
      <c r="SMH55" s="11"/>
      <c r="SMR55" s="13"/>
      <c r="SMS55" s="11"/>
      <c r="SNC55" s="13"/>
      <c r="SND55" s="11"/>
      <c r="SNN55" s="13"/>
      <c r="SNO55" s="11"/>
      <c r="SNY55" s="13"/>
      <c r="SNZ55" s="11"/>
      <c r="SOJ55" s="13"/>
      <c r="SOK55" s="11"/>
      <c r="SOU55" s="13"/>
      <c r="SOV55" s="11"/>
      <c r="SPF55" s="13"/>
      <c r="SPG55" s="11"/>
      <c r="SPQ55" s="13"/>
      <c r="SPR55" s="11"/>
      <c r="SQB55" s="13"/>
      <c r="SQC55" s="11"/>
      <c r="SQM55" s="13"/>
      <c r="SQN55" s="11"/>
      <c r="SQX55" s="13"/>
      <c r="SQY55" s="11"/>
      <c r="SRI55" s="13"/>
      <c r="SRJ55" s="11"/>
      <c r="SRT55" s="13"/>
      <c r="SRU55" s="11"/>
      <c r="SSE55" s="13"/>
      <c r="SSF55" s="11"/>
      <c r="SSP55" s="13"/>
      <c r="SSQ55" s="11"/>
      <c r="STA55" s="13"/>
      <c r="STB55" s="11"/>
      <c r="STL55" s="13"/>
      <c r="STM55" s="11"/>
      <c r="STW55" s="13"/>
      <c r="STX55" s="11"/>
      <c r="SUH55" s="13"/>
      <c r="SUI55" s="11"/>
      <c r="SUS55" s="13"/>
      <c r="SUT55" s="11"/>
      <c r="SVD55" s="13"/>
      <c r="SVE55" s="11"/>
      <c r="SVO55" s="13"/>
      <c r="SVP55" s="11"/>
      <c r="SVZ55" s="13"/>
      <c r="SWA55" s="11"/>
      <c r="SWK55" s="13"/>
      <c r="SWL55" s="11"/>
      <c r="SWV55" s="13"/>
      <c r="SWW55" s="11"/>
      <c r="SXG55" s="13"/>
      <c r="SXH55" s="11"/>
      <c r="SXR55" s="13"/>
      <c r="SXS55" s="11"/>
      <c r="SYC55" s="13"/>
      <c r="SYD55" s="11"/>
      <c r="SYN55" s="13"/>
      <c r="SYO55" s="11"/>
      <c r="SYY55" s="13"/>
      <c r="SYZ55" s="11"/>
      <c r="SZJ55" s="13"/>
      <c r="SZK55" s="11"/>
      <c r="SZU55" s="13"/>
      <c r="SZV55" s="11"/>
      <c r="TAF55" s="13"/>
      <c r="TAG55" s="11"/>
      <c r="TAQ55" s="13"/>
      <c r="TAR55" s="11"/>
      <c r="TBB55" s="13"/>
      <c r="TBC55" s="11"/>
      <c r="TBM55" s="13"/>
      <c r="TBN55" s="11"/>
      <c r="TBX55" s="13"/>
      <c r="TBY55" s="11"/>
      <c r="TCI55" s="13"/>
      <c r="TCJ55" s="11"/>
      <c r="TCT55" s="13"/>
      <c r="TCU55" s="11"/>
      <c r="TDE55" s="13"/>
      <c r="TDF55" s="11"/>
      <c r="TDP55" s="13"/>
      <c r="TDQ55" s="11"/>
      <c r="TEA55" s="13"/>
      <c r="TEB55" s="11"/>
      <c r="TEL55" s="13"/>
      <c r="TEM55" s="11"/>
      <c r="TEW55" s="13"/>
      <c r="TEX55" s="11"/>
      <c r="TFH55" s="13"/>
      <c r="TFI55" s="11"/>
      <c r="TFS55" s="13"/>
      <c r="TFT55" s="11"/>
      <c r="TGD55" s="13"/>
      <c r="TGE55" s="11"/>
      <c r="TGO55" s="13"/>
      <c r="TGP55" s="11"/>
      <c r="TGZ55" s="13"/>
      <c r="THA55" s="11"/>
      <c r="THK55" s="13"/>
      <c r="THL55" s="11"/>
      <c r="THV55" s="13"/>
      <c r="THW55" s="11"/>
      <c r="TIG55" s="13"/>
      <c r="TIH55" s="11"/>
      <c r="TIR55" s="13"/>
      <c r="TIS55" s="11"/>
      <c r="TJC55" s="13"/>
      <c r="TJD55" s="11"/>
      <c r="TJN55" s="13"/>
      <c r="TJO55" s="11"/>
      <c r="TJY55" s="13"/>
      <c r="TJZ55" s="11"/>
      <c r="TKJ55" s="13"/>
      <c r="TKK55" s="11"/>
      <c r="TKU55" s="13"/>
      <c r="TKV55" s="11"/>
      <c r="TLF55" s="13"/>
      <c r="TLG55" s="11"/>
      <c r="TLQ55" s="13"/>
      <c r="TLR55" s="11"/>
      <c r="TMB55" s="13"/>
      <c r="TMC55" s="11"/>
      <c r="TMM55" s="13"/>
      <c r="TMN55" s="11"/>
      <c r="TMX55" s="13"/>
      <c r="TMY55" s="11"/>
      <c r="TNI55" s="13"/>
      <c r="TNJ55" s="11"/>
      <c r="TNT55" s="13"/>
      <c r="TNU55" s="11"/>
      <c r="TOE55" s="13"/>
      <c r="TOF55" s="11"/>
      <c r="TOP55" s="13"/>
      <c r="TOQ55" s="11"/>
      <c r="TPA55" s="13"/>
      <c r="TPB55" s="11"/>
      <c r="TPL55" s="13"/>
      <c r="TPM55" s="11"/>
      <c r="TPW55" s="13"/>
      <c r="TPX55" s="11"/>
      <c r="TQH55" s="13"/>
      <c r="TQI55" s="11"/>
      <c r="TQS55" s="13"/>
      <c r="TQT55" s="11"/>
      <c r="TRD55" s="13"/>
      <c r="TRE55" s="11"/>
      <c r="TRO55" s="13"/>
      <c r="TRP55" s="11"/>
      <c r="TRZ55" s="13"/>
      <c r="TSA55" s="11"/>
      <c r="TSK55" s="13"/>
      <c r="TSL55" s="11"/>
      <c r="TSV55" s="13"/>
      <c r="TSW55" s="11"/>
      <c r="TTG55" s="13"/>
      <c r="TTH55" s="11"/>
      <c r="TTR55" s="13"/>
      <c r="TTS55" s="11"/>
      <c r="TUC55" s="13"/>
      <c r="TUD55" s="11"/>
      <c r="TUN55" s="13"/>
      <c r="TUO55" s="11"/>
      <c r="TUY55" s="13"/>
      <c r="TUZ55" s="11"/>
      <c r="TVJ55" s="13"/>
      <c r="TVK55" s="11"/>
      <c r="TVU55" s="13"/>
      <c r="TVV55" s="11"/>
      <c r="TWF55" s="13"/>
      <c r="TWG55" s="11"/>
      <c r="TWQ55" s="13"/>
      <c r="TWR55" s="11"/>
      <c r="TXB55" s="13"/>
      <c r="TXC55" s="11"/>
      <c r="TXM55" s="13"/>
      <c r="TXN55" s="11"/>
      <c r="TXX55" s="13"/>
      <c r="TXY55" s="11"/>
      <c r="TYI55" s="13"/>
      <c r="TYJ55" s="11"/>
      <c r="TYT55" s="13"/>
      <c r="TYU55" s="11"/>
      <c r="TZE55" s="13"/>
      <c r="TZF55" s="11"/>
      <c r="TZP55" s="13"/>
      <c r="TZQ55" s="11"/>
      <c r="UAA55" s="13"/>
      <c r="UAB55" s="11"/>
      <c r="UAL55" s="13"/>
      <c r="UAM55" s="11"/>
      <c r="UAW55" s="13"/>
      <c r="UAX55" s="11"/>
      <c r="UBH55" s="13"/>
      <c r="UBI55" s="11"/>
      <c r="UBS55" s="13"/>
      <c r="UBT55" s="11"/>
      <c r="UCD55" s="13"/>
      <c r="UCE55" s="11"/>
      <c r="UCO55" s="13"/>
      <c r="UCP55" s="11"/>
      <c r="UCZ55" s="13"/>
      <c r="UDA55" s="11"/>
      <c r="UDK55" s="13"/>
      <c r="UDL55" s="11"/>
      <c r="UDV55" s="13"/>
      <c r="UDW55" s="11"/>
      <c r="UEG55" s="13"/>
      <c r="UEH55" s="11"/>
      <c r="UER55" s="13"/>
      <c r="UES55" s="11"/>
      <c r="UFC55" s="13"/>
      <c r="UFD55" s="11"/>
      <c r="UFN55" s="13"/>
      <c r="UFO55" s="11"/>
      <c r="UFY55" s="13"/>
      <c r="UFZ55" s="11"/>
      <c r="UGJ55" s="13"/>
      <c r="UGK55" s="11"/>
      <c r="UGU55" s="13"/>
      <c r="UGV55" s="11"/>
      <c r="UHF55" s="13"/>
      <c r="UHG55" s="11"/>
      <c r="UHQ55" s="13"/>
      <c r="UHR55" s="11"/>
      <c r="UIB55" s="13"/>
      <c r="UIC55" s="11"/>
      <c r="UIM55" s="13"/>
      <c r="UIN55" s="11"/>
      <c r="UIX55" s="13"/>
      <c r="UIY55" s="11"/>
      <c r="UJI55" s="13"/>
      <c r="UJJ55" s="11"/>
      <c r="UJT55" s="13"/>
      <c r="UJU55" s="11"/>
      <c r="UKE55" s="13"/>
      <c r="UKF55" s="11"/>
      <c r="UKP55" s="13"/>
      <c r="UKQ55" s="11"/>
      <c r="ULA55" s="13"/>
      <c r="ULB55" s="11"/>
      <c r="ULL55" s="13"/>
      <c r="ULM55" s="11"/>
      <c r="ULW55" s="13"/>
      <c r="ULX55" s="11"/>
      <c r="UMH55" s="13"/>
      <c r="UMI55" s="11"/>
      <c r="UMS55" s="13"/>
      <c r="UMT55" s="11"/>
      <c r="UND55" s="13"/>
      <c r="UNE55" s="11"/>
      <c r="UNO55" s="13"/>
      <c r="UNP55" s="11"/>
      <c r="UNZ55" s="13"/>
      <c r="UOA55" s="11"/>
      <c r="UOK55" s="13"/>
      <c r="UOL55" s="11"/>
      <c r="UOV55" s="13"/>
      <c r="UOW55" s="11"/>
      <c r="UPG55" s="13"/>
      <c r="UPH55" s="11"/>
      <c r="UPR55" s="13"/>
      <c r="UPS55" s="11"/>
      <c r="UQC55" s="13"/>
      <c r="UQD55" s="11"/>
      <c r="UQN55" s="13"/>
      <c r="UQO55" s="11"/>
      <c r="UQY55" s="13"/>
      <c r="UQZ55" s="11"/>
      <c r="URJ55" s="13"/>
      <c r="URK55" s="11"/>
      <c r="URU55" s="13"/>
      <c r="URV55" s="11"/>
      <c r="USF55" s="13"/>
      <c r="USG55" s="11"/>
      <c r="USQ55" s="13"/>
      <c r="USR55" s="11"/>
      <c r="UTB55" s="13"/>
      <c r="UTC55" s="11"/>
      <c r="UTM55" s="13"/>
      <c r="UTN55" s="11"/>
      <c r="UTX55" s="13"/>
      <c r="UTY55" s="11"/>
      <c r="UUI55" s="13"/>
      <c r="UUJ55" s="11"/>
      <c r="UUT55" s="13"/>
      <c r="UUU55" s="11"/>
      <c r="UVE55" s="13"/>
      <c r="UVF55" s="11"/>
      <c r="UVP55" s="13"/>
      <c r="UVQ55" s="11"/>
      <c r="UWA55" s="13"/>
      <c r="UWB55" s="11"/>
      <c r="UWL55" s="13"/>
      <c r="UWM55" s="11"/>
      <c r="UWW55" s="13"/>
      <c r="UWX55" s="11"/>
      <c r="UXH55" s="13"/>
      <c r="UXI55" s="11"/>
      <c r="UXS55" s="13"/>
      <c r="UXT55" s="11"/>
      <c r="UYD55" s="13"/>
      <c r="UYE55" s="11"/>
      <c r="UYO55" s="13"/>
      <c r="UYP55" s="11"/>
      <c r="UYZ55" s="13"/>
      <c r="UZA55" s="11"/>
      <c r="UZK55" s="13"/>
      <c r="UZL55" s="11"/>
      <c r="UZV55" s="13"/>
      <c r="UZW55" s="11"/>
      <c r="VAG55" s="13"/>
      <c r="VAH55" s="11"/>
      <c r="VAR55" s="13"/>
      <c r="VAS55" s="11"/>
      <c r="VBC55" s="13"/>
      <c r="VBD55" s="11"/>
      <c r="VBN55" s="13"/>
      <c r="VBO55" s="11"/>
      <c r="VBY55" s="13"/>
      <c r="VBZ55" s="11"/>
      <c r="VCJ55" s="13"/>
      <c r="VCK55" s="11"/>
      <c r="VCU55" s="13"/>
      <c r="VCV55" s="11"/>
      <c r="VDF55" s="13"/>
      <c r="VDG55" s="11"/>
      <c r="VDQ55" s="13"/>
      <c r="VDR55" s="11"/>
      <c r="VEB55" s="13"/>
      <c r="VEC55" s="11"/>
      <c r="VEM55" s="13"/>
      <c r="VEN55" s="11"/>
      <c r="VEX55" s="13"/>
      <c r="VEY55" s="11"/>
      <c r="VFI55" s="13"/>
      <c r="VFJ55" s="11"/>
      <c r="VFT55" s="13"/>
      <c r="VFU55" s="11"/>
      <c r="VGE55" s="13"/>
      <c r="VGF55" s="11"/>
      <c r="VGP55" s="13"/>
      <c r="VGQ55" s="11"/>
      <c r="VHA55" s="13"/>
      <c r="VHB55" s="11"/>
      <c r="VHL55" s="13"/>
      <c r="VHM55" s="11"/>
      <c r="VHW55" s="13"/>
      <c r="VHX55" s="11"/>
      <c r="VIH55" s="13"/>
      <c r="VII55" s="11"/>
      <c r="VIS55" s="13"/>
      <c r="VIT55" s="11"/>
      <c r="VJD55" s="13"/>
      <c r="VJE55" s="11"/>
      <c r="VJO55" s="13"/>
      <c r="VJP55" s="11"/>
      <c r="VJZ55" s="13"/>
      <c r="VKA55" s="11"/>
      <c r="VKK55" s="13"/>
      <c r="VKL55" s="11"/>
      <c r="VKV55" s="13"/>
      <c r="VKW55" s="11"/>
      <c r="VLG55" s="13"/>
      <c r="VLH55" s="11"/>
      <c r="VLR55" s="13"/>
      <c r="VLS55" s="11"/>
      <c r="VMC55" s="13"/>
      <c r="VMD55" s="11"/>
      <c r="VMN55" s="13"/>
      <c r="VMO55" s="11"/>
      <c r="VMY55" s="13"/>
      <c r="VMZ55" s="11"/>
      <c r="VNJ55" s="13"/>
      <c r="VNK55" s="11"/>
      <c r="VNU55" s="13"/>
      <c r="VNV55" s="11"/>
      <c r="VOF55" s="13"/>
      <c r="VOG55" s="11"/>
      <c r="VOQ55" s="13"/>
      <c r="VOR55" s="11"/>
      <c r="VPB55" s="13"/>
      <c r="VPC55" s="11"/>
      <c r="VPM55" s="13"/>
      <c r="VPN55" s="11"/>
      <c r="VPX55" s="13"/>
      <c r="VPY55" s="11"/>
      <c r="VQI55" s="13"/>
      <c r="VQJ55" s="11"/>
      <c r="VQT55" s="13"/>
      <c r="VQU55" s="11"/>
      <c r="VRE55" s="13"/>
      <c r="VRF55" s="11"/>
      <c r="VRP55" s="13"/>
      <c r="VRQ55" s="11"/>
      <c r="VSA55" s="13"/>
      <c r="VSB55" s="11"/>
      <c r="VSL55" s="13"/>
      <c r="VSM55" s="11"/>
      <c r="VSW55" s="13"/>
      <c r="VSX55" s="11"/>
      <c r="VTH55" s="13"/>
      <c r="VTI55" s="11"/>
      <c r="VTS55" s="13"/>
      <c r="VTT55" s="11"/>
      <c r="VUD55" s="13"/>
      <c r="VUE55" s="11"/>
      <c r="VUO55" s="13"/>
      <c r="VUP55" s="11"/>
      <c r="VUZ55" s="13"/>
      <c r="VVA55" s="11"/>
      <c r="VVK55" s="13"/>
      <c r="VVL55" s="11"/>
      <c r="VVV55" s="13"/>
      <c r="VVW55" s="11"/>
      <c r="VWG55" s="13"/>
      <c r="VWH55" s="11"/>
      <c r="VWR55" s="13"/>
      <c r="VWS55" s="11"/>
      <c r="VXC55" s="13"/>
      <c r="VXD55" s="11"/>
      <c r="VXN55" s="13"/>
      <c r="VXO55" s="11"/>
      <c r="VXY55" s="13"/>
      <c r="VXZ55" s="11"/>
      <c r="VYJ55" s="13"/>
      <c r="VYK55" s="11"/>
      <c r="VYU55" s="13"/>
      <c r="VYV55" s="11"/>
      <c r="VZF55" s="13"/>
      <c r="VZG55" s="11"/>
      <c r="VZQ55" s="13"/>
      <c r="VZR55" s="11"/>
      <c r="WAB55" s="13"/>
      <c r="WAC55" s="11"/>
      <c r="WAM55" s="13"/>
      <c r="WAN55" s="11"/>
      <c r="WAX55" s="13"/>
      <c r="WAY55" s="11"/>
      <c r="WBI55" s="13"/>
      <c r="WBJ55" s="11"/>
      <c r="WBT55" s="13"/>
      <c r="WBU55" s="11"/>
      <c r="WCE55" s="13"/>
      <c r="WCF55" s="11"/>
      <c r="WCP55" s="13"/>
      <c r="WCQ55" s="11"/>
      <c r="WDA55" s="13"/>
      <c r="WDB55" s="11"/>
      <c r="WDL55" s="13"/>
      <c r="WDM55" s="11"/>
      <c r="WDW55" s="13"/>
      <c r="WDX55" s="11"/>
      <c r="WEH55" s="13"/>
      <c r="WEI55" s="11"/>
      <c r="WES55" s="13"/>
      <c r="WET55" s="11"/>
      <c r="WFD55" s="13"/>
      <c r="WFE55" s="11"/>
      <c r="WFO55" s="13"/>
      <c r="WFP55" s="11"/>
      <c r="WFZ55" s="13"/>
      <c r="WGA55" s="11"/>
      <c r="WGK55" s="13"/>
      <c r="WGL55" s="11"/>
      <c r="WGV55" s="13"/>
      <c r="WGW55" s="11"/>
      <c r="WHG55" s="13"/>
      <c r="WHH55" s="11"/>
      <c r="WHR55" s="13"/>
      <c r="WHS55" s="11"/>
      <c r="WIC55" s="13"/>
      <c r="WID55" s="11"/>
      <c r="WIN55" s="13"/>
      <c r="WIO55" s="11"/>
      <c r="WIY55" s="13"/>
      <c r="WIZ55" s="11"/>
      <c r="WJJ55" s="13"/>
      <c r="WJK55" s="11"/>
      <c r="WJU55" s="13"/>
      <c r="WJV55" s="11"/>
      <c r="WKF55" s="13"/>
      <c r="WKG55" s="11"/>
      <c r="WKQ55" s="13"/>
      <c r="WKR55" s="11"/>
      <c r="WLB55" s="13"/>
      <c r="WLC55" s="11"/>
      <c r="WLM55" s="13"/>
      <c r="WLN55" s="11"/>
      <c r="WLX55" s="13"/>
      <c r="WLY55" s="11"/>
      <c r="WMI55" s="13"/>
      <c r="WMJ55" s="11"/>
      <c r="WMT55" s="13"/>
      <c r="WMU55" s="11"/>
      <c r="WNE55" s="13"/>
      <c r="WNF55" s="11"/>
      <c r="WNP55" s="13"/>
      <c r="WNQ55" s="11"/>
      <c r="WOA55" s="13"/>
      <c r="WOB55" s="11"/>
      <c r="WOL55" s="13"/>
      <c r="WOM55" s="11"/>
      <c r="WOW55" s="13"/>
      <c r="WOX55" s="11"/>
      <c r="WPH55" s="13"/>
      <c r="WPI55" s="11"/>
      <c r="WPS55" s="13"/>
      <c r="WPT55" s="11"/>
      <c r="WQD55" s="13"/>
      <c r="WQE55" s="11"/>
      <c r="WQO55" s="13"/>
      <c r="WQP55" s="11"/>
      <c r="WQZ55" s="13"/>
      <c r="WRA55" s="11"/>
      <c r="WRK55" s="13"/>
      <c r="WRL55" s="11"/>
      <c r="WRV55" s="13"/>
      <c r="WRW55" s="11"/>
      <c r="WSG55" s="13"/>
      <c r="WSH55" s="11"/>
      <c r="WSR55" s="13"/>
      <c r="WSS55" s="11"/>
      <c r="WTC55" s="13"/>
      <c r="WTD55" s="11"/>
      <c r="WTN55" s="13"/>
      <c r="WTO55" s="11"/>
      <c r="WTY55" s="13"/>
      <c r="WTZ55" s="11"/>
      <c r="WUJ55" s="13"/>
      <c r="WUK55" s="11"/>
      <c r="WUU55" s="13"/>
      <c r="WUV55" s="11"/>
      <c r="WVF55" s="13"/>
      <c r="WVG55" s="11"/>
      <c r="WVQ55" s="13"/>
      <c r="WVR55" s="11"/>
      <c r="WWB55" s="13"/>
      <c r="WWC55" s="11"/>
      <c r="WWM55" s="13"/>
      <c r="WWN55" s="11"/>
      <c r="WWX55" s="13"/>
      <c r="WWY55" s="11"/>
      <c r="WXI55" s="13"/>
      <c r="WXJ55" s="11"/>
      <c r="WXT55" s="13"/>
      <c r="WXU55" s="11"/>
      <c r="WYE55" s="13"/>
      <c r="WYF55" s="11"/>
      <c r="WYP55" s="13"/>
      <c r="WYQ55" s="11"/>
      <c r="WZA55" s="13"/>
      <c r="WZB55" s="11"/>
      <c r="WZL55" s="13"/>
      <c r="WZM55" s="11"/>
      <c r="WZW55" s="13"/>
      <c r="WZX55" s="11"/>
      <c r="XAH55" s="13"/>
      <c r="XAI55" s="11"/>
      <c r="XAS55" s="13"/>
      <c r="XAT55" s="11"/>
      <c r="XBD55" s="13"/>
      <c r="XBE55" s="11"/>
      <c r="XBO55" s="13"/>
      <c r="XBP55" s="11"/>
      <c r="XBZ55" s="13"/>
      <c r="XCA55" s="11"/>
      <c r="XCK55" s="13"/>
      <c r="XCL55" s="11"/>
      <c r="XCV55" s="13"/>
      <c r="XCW55" s="11"/>
      <c r="XDG55" s="13"/>
      <c r="XDH55" s="11"/>
      <c r="XDR55" s="13"/>
      <c r="XDS55" s="11"/>
      <c r="XEC55" s="13"/>
      <c r="XED55" s="11"/>
      <c r="XEN55" s="13"/>
      <c r="XEO55" s="11"/>
      <c r="XEY55" s="13"/>
      <c r="XEZ55" s="11"/>
    </row>
    <row r="56" spans="1:1024 1034:2047 2057:3070 3080:4093 4103:5116 5126:6139 6149:7162 7172:8185 8195:9208 9218:10231 10241:12288 12298:13311 13321:14334 14344:15357 15367:16384" ht="61.5" customHeight="1">
      <c r="A56" s="24">
        <v>1</v>
      </c>
      <c r="B56" s="3" t="s">
        <v>156</v>
      </c>
      <c r="C56" s="6" t="s">
        <v>13</v>
      </c>
      <c r="D56" s="9">
        <v>44173</v>
      </c>
      <c r="E56" s="6" t="s">
        <v>15</v>
      </c>
      <c r="F56" s="6" t="s">
        <v>157</v>
      </c>
      <c r="G56" s="6" t="s">
        <v>153</v>
      </c>
      <c r="H56" s="10" t="s">
        <v>158</v>
      </c>
      <c r="I56" s="2">
        <v>9438967.0999999996</v>
      </c>
      <c r="J56" s="2">
        <v>8022198.75</v>
      </c>
      <c r="K56" s="2">
        <v>6417759</v>
      </c>
    </row>
    <row r="57" spans="1:1024 1034:2047 2057:3070 3080:4093 4103:5116 5126:6139 6149:7162 7172:8185 8195:9208 9218:10231 10241:12288 12298:13311 13321:14334 14344:15357 15367:16384" ht="20.100000000000001" customHeight="1">
      <c r="A57" s="24"/>
      <c r="B57" s="14"/>
      <c r="C57" s="14"/>
      <c r="D57" s="14"/>
      <c r="E57" s="14"/>
      <c r="F57" s="14"/>
      <c r="G57" s="14"/>
      <c r="H57" s="15" t="s">
        <v>155</v>
      </c>
      <c r="I57" s="2">
        <f>I56</f>
        <v>9438967.0999999996</v>
      </c>
      <c r="J57" s="2">
        <f>J56</f>
        <v>8022198.75</v>
      </c>
      <c r="K57" s="2">
        <f>K56</f>
        <v>6417759</v>
      </c>
      <c r="L57" s="14"/>
      <c r="M57" s="14"/>
      <c r="N57" s="14"/>
      <c r="O57" s="15"/>
    </row>
    <row r="58" spans="1:1024 1034:2047 2057:3070 3080:4093 4103:5116 5126:6139 6149:7162 7172:8185 8195:9208 9218:10231 10241:12288 12298:13311 13321:14334 14344:15357 15367:16384" ht="20.100000000000001" customHeight="1">
      <c r="A58" s="35" t="s">
        <v>149</v>
      </c>
      <c r="B58" s="36"/>
      <c r="C58" s="36"/>
      <c r="D58" s="36"/>
      <c r="E58" s="36"/>
      <c r="F58" s="36"/>
      <c r="G58" s="36"/>
      <c r="H58" s="37"/>
      <c r="I58" s="16">
        <f>I51+I54+I57</f>
        <v>881015216.25</v>
      </c>
      <c r="J58" s="16">
        <f>J51+J54+J57</f>
        <v>879522013.65999997</v>
      </c>
      <c r="K58" s="16">
        <f>K51+K54+K57</f>
        <v>724196192.56999993</v>
      </c>
      <c r="XFD58" s="16"/>
    </row>
    <row r="59" spans="1:1024 1034:2047 2057:3070 3080:4093 4103:5116 5126:6139 6149:7162 7172:8185 8195:9208 9218:10231 10241:12288 12298:13311 13321:14334 14344:15357 15367:16384" s="58" customFormat="1" ht="20.100000000000001" customHeight="1">
      <c r="A59" s="42" t="s">
        <v>97</v>
      </c>
      <c r="B59" s="43"/>
      <c r="C59" s="43"/>
      <c r="D59" s="43"/>
      <c r="E59" s="43"/>
      <c r="F59" s="43"/>
      <c r="G59" s="43"/>
      <c r="H59" s="43"/>
      <c r="I59" s="43"/>
      <c r="J59" s="43"/>
      <c r="K59" s="44"/>
    </row>
    <row r="60" spans="1:1024 1034:2047 2057:3070 3080:4093 4103:5116 5126:6139 6149:7162 7172:8185 8195:9208 9218:10231 10241:12288 12298:13311 13321:14334 14344:15357 15367:16384" s="58" customFormat="1" ht="20.100000000000001" customHeight="1">
      <c r="A60" s="39" t="s">
        <v>98</v>
      </c>
      <c r="B60" s="40"/>
      <c r="C60" s="40"/>
      <c r="D60" s="40"/>
      <c r="E60" s="40"/>
      <c r="F60" s="40"/>
      <c r="G60" s="40"/>
      <c r="H60" s="40"/>
      <c r="I60" s="40"/>
      <c r="J60" s="40"/>
      <c r="K60" s="41"/>
    </row>
    <row r="61" spans="1:1024 1034:2047 2057:3070 3080:4093 4103:5116 5126:6139 6149:7162 7172:8185 8195:9208 9218:10231 10241:12288 12298:13311 13321:14334 14344:15357 15367:16384" ht="56.25">
      <c r="A61" s="8">
        <v>1</v>
      </c>
      <c r="B61" s="3" t="s">
        <v>32</v>
      </c>
      <c r="C61" s="6" t="s">
        <v>33</v>
      </c>
      <c r="D61" s="23" t="s">
        <v>34</v>
      </c>
      <c r="E61" s="6" t="s">
        <v>15</v>
      </c>
      <c r="F61" s="6" t="s">
        <v>35</v>
      </c>
      <c r="G61" s="6" t="s">
        <v>36</v>
      </c>
      <c r="H61" s="27" t="s">
        <v>71</v>
      </c>
      <c r="I61" s="21">
        <v>54515056.75</v>
      </c>
      <c r="J61" s="21">
        <v>38592330.310000002</v>
      </c>
      <c r="K61" s="21">
        <v>30873864.239999998</v>
      </c>
    </row>
    <row r="62" spans="1:1024 1034:2047 2057:3070 3080:4093 4103:5116 5126:6139 6149:7162 7172:8185 8195:9208 9218:10231 10241:12288 12298:13311 13321:14334 14344:15357 15367:16384" ht="66.75" customHeight="1">
      <c r="A62" s="8">
        <v>2</v>
      </c>
      <c r="B62" s="3" t="s">
        <v>37</v>
      </c>
      <c r="C62" s="6" t="s">
        <v>33</v>
      </c>
      <c r="D62" s="23" t="s">
        <v>38</v>
      </c>
      <c r="E62" s="6" t="s">
        <v>15</v>
      </c>
      <c r="F62" s="6" t="s">
        <v>190</v>
      </c>
      <c r="G62" s="6" t="s">
        <v>39</v>
      </c>
      <c r="H62" s="27" t="s">
        <v>40</v>
      </c>
      <c r="I62" s="21">
        <v>125176837.19</v>
      </c>
      <c r="J62" s="21">
        <v>113009800.90000001</v>
      </c>
      <c r="K62" s="21">
        <v>90407840.719999999</v>
      </c>
    </row>
    <row r="63" spans="1:1024 1034:2047 2057:3070 3080:4093 4103:5116 5126:6139 6149:7162 7172:8185 8195:9208 9218:10231 10241:12288 12298:13311 13321:14334 14344:15357 15367:16384" ht="33.75">
      <c r="A63" s="8">
        <v>3</v>
      </c>
      <c r="B63" s="3" t="s">
        <v>41</v>
      </c>
      <c r="C63" s="6" t="s">
        <v>33</v>
      </c>
      <c r="D63" s="23" t="s">
        <v>38</v>
      </c>
      <c r="E63" s="6" t="s">
        <v>15</v>
      </c>
      <c r="F63" s="6" t="s">
        <v>191</v>
      </c>
      <c r="G63" s="6" t="s">
        <v>39</v>
      </c>
      <c r="H63" s="27" t="s">
        <v>42</v>
      </c>
      <c r="I63" s="21">
        <v>46772064.189999998</v>
      </c>
      <c r="J63" s="21">
        <v>45642246.740000002</v>
      </c>
      <c r="K63" s="21">
        <v>36513797.390000001</v>
      </c>
    </row>
    <row r="64" spans="1:1024 1034:2047 2057:3070 3080:4093 4103:5116 5126:6139 6149:7162 7172:8185 8195:9208 9218:10231 10241:12288 12298:13311 13321:14334 14344:15357 15367:16384" ht="33.75">
      <c r="A64" s="8">
        <v>4</v>
      </c>
      <c r="B64" s="3" t="s">
        <v>43</v>
      </c>
      <c r="C64" s="6" t="s">
        <v>33</v>
      </c>
      <c r="D64" s="23" t="s">
        <v>44</v>
      </c>
      <c r="E64" s="6" t="s">
        <v>15</v>
      </c>
      <c r="F64" s="6" t="s">
        <v>192</v>
      </c>
      <c r="G64" s="6" t="s">
        <v>39</v>
      </c>
      <c r="H64" s="27" t="s">
        <v>45</v>
      </c>
      <c r="I64" s="21">
        <v>74010890.170000002</v>
      </c>
      <c r="J64" s="21">
        <v>70637670</v>
      </c>
      <c r="K64" s="21">
        <v>56510136</v>
      </c>
    </row>
    <row r="65" spans="1:11 16384:16384" ht="35.25" customHeight="1">
      <c r="A65" s="8">
        <v>5</v>
      </c>
      <c r="B65" s="3" t="s">
        <v>46</v>
      </c>
      <c r="C65" s="6" t="s">
        <v>47</v>
      </c>
      <c r="D65" s="23" t="s">
        <v>48</v>
      </c>
      <c r="E65" s="6" t="s">
        <v>15</v>
      </c>
      <c r="F65" s="6" t="s">
        <v>49</v>
      </c>
      <c r="G65" s="6" t="s">
        <v>50</v>
      </c>
      <c r="H65" s="3" t="s">
        <v>111</v>
      </c>
      <c r="I65" s="2">
        <v>6002428.1200000001</v>
      </c>
      <c r="J65" s="2">
        <v>5997987.8200000003</v>
      </c>
      <c r="K65" s="2">
        <v>4798390.25</v>
      </c>
    </row>
    <row r="66" spans="1:11 16384:16384" ht="33.75">
      <c r="A66" s="8">
        <v>6</v>
      </c>
      <c r="B66" s="28" t="s">
        <v>128</v>
      </c>
      <c r="C66" s="6" t="s">
        <v>33</v>
      </c>
      <c r="D66" s="17">
        <v>43570</v>
      </c>
      <c r="E66" s="6" t="s">
        <v>15</v>
      </c>
      <c r="F66" s="6" t="s">
        <v>129</v>
      </c>
      <c r="G66" s="6" t="s">
        <v>130</v>
      </c>
      <c r="H66" s="18" t="s">
        <v>131</v>
      </c>
      <c r="I66" s="2">
        <v>20687558.050000001</v>
      </c>
      <c r="J66" s="2">
        <v>19041592.129999999</v>
      </c>
      <c r="K66" s="2">
        <v>15233273.699999999</v>
      </c>
    </row>
    <row r="67" spans="1:11 16384:16384" ht="43.5" customHeight="1">
      <c r="A67" s="8">
        <v>7</v>
      </c>
      <c r="B67" s="3" t="s">
        <v>132</v>
      </c>
      <c r="C67" s="6" t="s">
        <v>33</v>
      </c>
      <c r="D67" s="17">
        <v>43570</v>
      </c>
      <c r="E67" s="6" t="s">
        <v>15</v>
      </c>
      <c r="F67" s="6" t="s">
        <v>133</v>
      </c>
      <c r="G67" s="6" t="s">
        <v>134</v>
      </c>
      <c r="H67" s="18" t="s">
        <v>135</v>
      </c>
      <c r="I67" s="2">
        <v>156986762.81</v>
      </c>
      <c r="J67" s="2">
        <v>153281481.69999999</v>
      </c>
      <c r="K67" s="2">
        <v>122625185.36</v>
      </c>
    </row>
    <row r="68" spans="1:11 16384:16384" ht="43.5" customHeight="1">
      <c r="A68" s="8">
        <v>8</v>
      </c>
      <c r="B68" s="3" t="s">
        <v>201</v>
      </c>
      <c r="C68" s="6" t="s">
        <v>33</v>
      </c>
      <c r="D68" s="17">
        <v>44942</v>
      </c>
      <c r="E68" s="6" t="s">
        <v>15</v>
      </c>
      <c r="F68" s="6" t="s">
        <v>202</v>
      </c>
      <c r="G68" s="6" t="s">
        <v>203</v>
      </c>
      <c r="H68" s="3" t="s">
        <v>204</v>
      </c>
      <c r="I68" s="2">
        <v>19800000</v>
      </c>
      <c r="J68" s="2">
        <v>19800000</v>
      </c>
      <c r="K68" s="2">
        <v>15840000</v>
      </c>
    </row>
    <row r="69" spans="1:11 16384:16384" ht="80.25" customHeight="1">
      <c r="A69" s="8">
        <v>9</v>
      </c>
      <c r="B69" s="3" t="s">
        <v>216</v>
      </c>
      <c r="C69" s="6" t="s">
        <v>33</v>
      </c>
      <c r="D69" s="17" t="s">
        <v>217</v>
      </c>
      <c r="E69" s="6" t="s">
        <v>15</v>
      </c>
      <c r="F69" s="25" t="s">
        <v>218</v>
      </c>
      <c r="G69" s="6" t="s">
        <v>219</v>
      </c>
      <c r="H69" s="3" t="s">
        <v>220</v>
      </c>
      <c r="I69" s="2">
        <v>30726548.609999999</v>
      </c>
      <c r="J69" s="2">
        <v>30726548.609999999</v>
      </c>
      <c r="K69" s="2">
        <v>24581238.870000001</v>
      </c>
    </row>
    <row r="70" spans="1:11 16384:16384" ht="43.5" customHeight="1">
      <c r="A70" s="8">
        <v>10</v>
      </c>
      <c r="B70" s="3" t="s">
        <v>221</v>
      </c>
      <c r="C70" s="6" t="s">
        <v>33</v>
      </c>
      <c r="D70" s="17" t="s">
        <v>217</v>
      </c>
      <c r="E70" s="6" t="s">
        <v>15</v>
      </c>
      <c r="F70" s="6" t="s">
        <v>222</v>
      </c>
      <c r="G70" s="6" t="s">
        <v>219</v>
      </c>
      <c r="H70" s="3" t="s">
        <v>223</v>
      </c>
      <c r="I70" s="2">
        <v>37000000</v>
      </c>
      <c r="J70" s="2">
        <v>37000000</v>
      </c>
      <c r="K70" s="2">
        <v>29600000</v>
      </c>
    </row>
    <row r="71" spans="1:11 16384:16384" ht="20.100000000000001" customHeight="1">
      <c r="A71" s="35" t="s">
        <v>99</v>
      </c>
      <c r="B71" s="36"/>
      <c r="C71" s="36"/>
      <c r="D71" s="36"/>
      <c r="E71" s="36"/>
      <c r="F71" s="36"/>
      <c r="G71" s="36"/>
      <c r="H71" s="37"/>
      <c r="I71" s="16">
        <f>SUM(I61:I70)</f>
        <v>571678145.8900001</v>
      </c>
      <c r="J71" s="16">
        <f>SUM(J61:J70)</f>
        <v>533729658.21000004</v>
      </c>
      <c r="K71" s="16">
        <f>SUM(K61:K70)</f>
        <v>426983726.52999997</v>
      </c>
    </row>
    <row r="72" spans="1:11 16384:16384" ht="20.100000000000001" customHeight="1">
      <c r="A72" s="39" t="s">
        <v>100</v>
      </c>
      <c r="B72" s="40"/>
      <c r="C72" s="40"/>
      <c r="D72" s="40"/>
      <c r="E72" s="40"/>
      <c r="F72" s="40"/>
      <c r="G72" s="40"/>
      <c r="H72" s="40"/>
      <c r="I72" s="40"/>
      <c r="J72" s="40"/>
      <c r="K72" s="41"/>
    </row>
    <row r="73" spans="1:11 16384:16384" ht="22.5">
      <c r="A73" s="8">
        <v>1</v>
      </c>
      <c r="B73" s="3" t="s">
        <v>200</v>
      </c>
      <c r="C73" s="6" t="s">
        <v>51</v>
      </c>
      <c r="D73" s="23" t="s">
        <v>24</v>
      </c>
      <c r="E73" s="6" t="s">
        <v>147</v>
      </c>
      <c r="F73" s="6" t="s">
        <v>52</v>
      </c>
      <c r="G73" s="6" t="s">
        <v>53</v>
      </c>
      <c r="H73" s="3" t="s">
        <v>206</v>
      </c>
      <c r="I73" s="2">
        <v>426810000</v>
      </c>
      <c r="J73" s="2">
        <v>241149948.94999999</v>
      </c>
      <c r="K73" s="2">
        <v>192919959.16</v>
      </c>
    </row>
    <row r="74" spans="1:11 16384:16384" ht="22.5">
      <c r="A74" s="8">
        <v>2</v>
      </c>
      <c r="B74" s="3" t="s">
        <v>54</v>
      </c>
      <c r="C74" s="6" t="s">
        <v>51</v>
      </c>
      <c r="D74" s="23" t="s">
        <v>55</v>
      </c>
      <c r="E74" s="6" t="s">
        <v>15</v>
      </c>
      <c r="F74" s="6" t="s">
        <v>193</v>
      </c>
      <c r="G74" s="6" t="s">
        <v>56</v>
      </c>
      <c r="H74" s="3" t="s">
        <v>57</v>
      </c>
      <c r="I74" s="2">
        <v>55330099.219999999</v>
      </c>
      <c r="J74" s="2">
        <v>44995601</v>
      </c>
      <c r="K74" s="2">
        <v>35996480.799999997</v>
      </c>
    </row>
    <row r="75" spans="1:11 16384:16384" ht="56.25">
      <c r="A75" s="8">
        <v>3</v>
      </c>
      <c r="B75" s="3" t="s">
        <v>58</v>
      </c>
      <c r="C75" s="6" t="s">
        <v>59</v>
      </c>
      <c r="D75" s="23" t="s">
        <v>60</v>
      </c>
      <c r="E75" s="6" t="s">
        <v>15</v>
      </c>
      <c r="F75" s="6" t="s">
        <v>61</v>
      </c>
      <c r="G75" s="6">
        <v>2016</v>
      </c>
      <c r="H75" s="3" t="s">
        <v>62</v>
      </c>
      <c r="I75" s="2">
        <v>197356514.03</v>
      </c>
      <c r="J75" s="2">
        <v>160437450.47999999</v>
      </c>
      <c r="K75" s="2">
        <v>128349960.3</v>
      </c>
    </row>
    <row r="76" spans="1:11 16384:16384" ht="45">
      <c r="A76" s="8">
        <v>4</v>
      </c>
      <c r="B76" s="3" t="s">
        <v>63</v>
      </c>
      <c r="C76" s="6" t="s">
        <v>59</v>
      </c>
      <c r="D76" s="23" t="s">
        <v>64</v>
      </c>
      <c r="E76" s="6" t="s">
        <v>15</v>
      </c>
      <c r="F76" s="6" t="s">
        <v>194</v>
      </c>
      <c r="G76" s="6" t="s">
        <v>65</v>
      </c>
      <c r="H76" s="3" t="s">
        <v>66</v>
      </c>
      <c r="I76" s="2">
        <v>153288923.25</v>
      </c>
      <c r="J76" s="2">
        <v>121532120.84999999</v>
      </c>
      <c r="K76" s="2">
        <v>96010375.469999999</v>
      </c>
    </row>
    <row r="77" spans="1:11 16384:16384" ht="19.5" customHeight="1">
      <c r="A77" s="35" t="s">
        <v>101</v>
      </c>
      <c r="B77" s="36"/>
      <c r="C77" s="36"/>
      <c r="D77" s="36"/>
      <c r="E77" s="36"/>
      <c r="F77" s="36"/>
      <c r="G77" s="36"/>
      <c r="H77" s="37"/>
      <c r="I77" s="16">
        <f>SUM(I73:I76)</f>
        <v>832785536.5</v>
      </c>
      <c r="J77" s="16">
        <f>SUM(J73:J76)</f>
        <v>568115121.27999997</v>
      </c>
      <c r="K77" s="16">
        <f>SUM(K73:K76)</f>
        <v>453276775.73000002</v>
      </c>
    </row>
    <row r="78" spans="1:11 16384:16384" ht="20.100000000000001" customHeight="1">
      <c r="A78" s="35" t="s">
        <v>102</v>
      </c>
      <c r="B78" s="36"/>
      <c r="C78" s="36"/>
      <c r="D78" s="36"/>
      <c r="E78" s="36"/>
      <c r="F78" s="36"/>
      <c r="G78" s="36"/>
      <c r="H78" s="37"/>
      <c r="I78" s="16">
        <f>I71+I77</f>
        <v>1404463682.3900001</v>
      </c>
      <c r="J78" s="16">
        <f>J71+J77</f>
        <v>1101844779.49</v>
      </c>
      <c r="K78" s="16">
        <f>K71+K77</f>
        <v>880260502.25999999</v>
      </c>
      <c r="XFD78" s="16"/>
    </row>
    <row r="79" spans="1:11 16384:16384" ht="20.100000000000001" customHeight="1">
      <c r="A79" s="42" t="s">
        <v>167</v>
      </c>
      <c r="B79" s="43"/>
      <c r="C79" s="43"/>
      <c r="D79" s="43"/>
      <c r="E79" s="43"/>
      <c r="F79" s="43"/>
      <c r="G79" s="43"/>
      <c r="H79" s="43"/>
      <c r="I79" s="43"/>
      <c r="J79" s="43"/>
      <c r="K79" s="44"/>
      <c r="XFD79" s="22"/>
    </row>
    <row r="80" spans="1:11 16384:16384" ht="20.100000000000001" customHeight="1">
      <c r="A80" s="39" t="s">
        <v>168</v>
      </c>
      <c r="B80" s="40"/>
      <c r="C80" s="40"/>
      <c r="D80" s="40"/>
      <c r="E80" s="40"/>
      <c r="F80" s="40"/>
      <c r="G80" s="40"/>
      <c r="H80" s="40"/>
      <c r="I80" s="40"/>
      <c r="J80" s="40"/>
      <c r="K80" s="41"/>
      <c r="XFD80" s="22"/>
    </row>
    <row r="81" spans="1:11" ht="222.75" customHeight="1">
      <c r="A81" s="8">
        <v>1</v>
      </c>
      <c r="B81" s="3" t="s">
        <v>170</v>
      </c>
      <c r="C81" s="6" t="s">
        <v>171</v>
      </c>
      <c r="D81" s="23" t="s">
        <v>172</v>
      </c>
      <c r="E81" s="6" t="s">
        <v>15</v>
      </c>
      <c r="F81" s="6" t="s">
        <v>173</v>
      </c>
      <c r="G81" s="6" t="s">
        <v>174</v>
      </c>
      <c r="H81" s="3" t="s">
        <v>175</v>
      </c>
      <c r="I81" s="2">
        <v>7000000</v>
      </c>
      <c r="J81" s="2">
        <v>7000000</v>
      </c>
      <c r="K81" s="2">
        <v>7000000</v>
      </c>
    </row>
    <row r="82" spans="1:11" ht="84.75" customHeight="1">
      <c r="A82" s="8">
        <v>2</v>
      </c>
      <c r="B82" s="3" t="s">
        <v>176</v>
      </c>
      <c r="C82" s="6" t="s">
        <v>177</v>
      </c>
      <c r="D82" s="23" t="s">
        <v>178</v>
      </c>
      <c r="E82" s="6" t="s">
        <v>15</v>
      </c>
      <c r="F82" s="6" t="s">
        <v>195</v>
      </c>
      <c r="G82" s="6" t="s">
        <v>179</v>
      </c>
      <c r="H82" s="3" t="s">
        <v>180</v>
      </c>
      <c r="I82" s="2">
        <v>14230000</v>
      </c>
      <c r="J82" s="2">
        <v>14230000</v>
      </c>
      <c r="K82" s="2">
        <v>14230000</v>
      </c>
    </row>
    <row r="83" spans="1:11" ht="168.75" customHeight="1">
      <c r="A83" s="8">
        <v>3</v>
      </c>
      <c r="B83" s="3" t="s">
        <v>181</v>
      </c>
      <c r="C83" s="6" t="s">
        <v>182</v>
      </c>
      <c r="D83" s="23" t="s">
        <v>183</v>
      </c>
      <c r="E83" s="6" t="s">
        <v>15</v>
      </c>
      <c r="F83" s="6" t="s">
        <v>184</v>
      </c>
      <c r="G83" s="6" t="s">
        <v>185</v>
      </c>
      <c r="H83" s="3" t="s">
        <v>186</v>
      </c>
      <c r="I83" s="2">
        <v>13000000</v>
      </c>
      <c r="J83" s="2">
        <v>13000000</v>
      </c>
      <c r="K83" s="2">
        <v>13000000</v>
      </c>
    </row>
    <row r="84" spans="1:11" ht="19.5" customHeight="1">
      <c r="A84" s="35" t="s">
        <v>169</v>
      </c>
      <c r="B84" s="36"/>
      <c r="C84" s="36"/>
      <c r="D84" s="36"/>
      <c r="E84" s="36"/>
      <c r="F84" s="36"/>
      <c r="G84" s="36"/>
      <c r="H84" s="37"/>
      <c r="I84" s="16">
        <f>SUM(I81:I83)</f>
        <v>34230000</v>
      </c>
      <c r="J84" s="16">
        <f>SUM(J81:J83)</f>
        <v>34230000</v>
      </c>
      <c r="K84" s="16">
        <f>SUM(K81:K83)</f>
        <v>34230000</v>
      </c>
    </row>
    <row r="85" spans="1:11" ht="19.5" customHeight="1">
      <c r="A85" s="24"/>
      <c r="B85" s="14"/>
      <c r="C85" s="14"/>
      <c r="D85" s="14"/>
      <c r="E85" s="14"/>
      <c r="F85" s="14"/>
      <c r="G85" s="14"/>
      <c r="H85" s="15" t="s">
        <v>205</v>
      </c>
      <c r="I85" s="16">
        <f>I84</f>
        <v>34230000</v>
      </c>
      <c r="J85" s="16">
        <f>J84</f>
        <v>34230000</v>
      </c>
      <c r="K85" s="16">
        <f>K84</f>
        <v>34230000</v>
      </c>
    </row>
    <row r="86" spans="1:11" ht="20.100000000000001" customHeight="1">
      <c r="A86" s="38" t="s">
        <v>103</v>
      </c>
      <c r="B86" s="38"/>
      <c r="C86" s="38"/>
      <c r="D86" s="38"/>
      <c r="E86" s="38"/>
      <c r="F86" s="38"/>
      <c r="G86" s="38"/>
      <c r="H86" s="38"/>
      <c r="I86" s="16">
        <f>I19+I28+I38+I58+I78+I45+I85</f>
        <v>3083807385.0100002</v>
      </c>
      <c r="J86" s="16">
        <f>J19+J28+J38+J58+J78+J45+J85</f>
        <v>2740787287.3599997</v>
      </c>
      <c r="K86" s="16">
        <f>K19+K28+K38+K58+K78+K45+K85</f>
        <v>2121538298.4300001</v>
      </c>
    </row>
    <row r="88" spans="1:11">
      <c r="A88" s="29">
        <v>1</v>
      </c>
      <c r="B88" s="1" t="s">
        <v>10</v>
      </c>
    </row>
    <row r="89" spans="1:11">
      <c r="A89" s="29">
        <v>2</v>
      </c>
      <c r="B89" s="1" t="s">
        <v>5</v>
      </c>
    </row>
    <row r="90" spans="1:11">
      <c r="A90" s="29">
        <v>3</v>
      </c>
      <c r="B90" s="1" t="s">
        <v>72</v>
      </c>
    </row>
    <row r="91" spans="1:11">
      <c r="A91" s="29">
        <v>4</v>
      </c>
      <c r="B91" s="1" t="s">
        <v>6</v>
      </c>
    </row>
    <row r="92" spans="1:11">
      <c r="A92" s="29">
        <v>5</v>
      </c>
      <c r="B92" s="1" t="s">
        <v>4</v>
      </c>
    </row>
    <row r="93" spans="1:11">
      <c r="A93" s="29">
        <v>6</v>
      </c>
      <c r="B93" s="1" t="s">
        <v>7</v>
      </c>
    </row>
    <row r="94" spans="1:11">
      <c r="A94" s="29">
        <v>7</v>
      </c>
      <c r="B94" s="1" t="s">
        <v>8</v>
      </c>
    </row>
    <row r="95" spans="1:11">
      <c r="A95" s="29">
        <v>8</v>
      </c>
      <c r="B95" s="1" t="s">
        <v>112</v>
      </c>
    </row>
    <row r="96" spans="1:11">
      <c r="A96" s="29">
        <v>9</v>
      </c>
      <c r="B96" s="64" t="s">
        <v>150</v>
      </c>
      <c r="C96" s="65"/>
      <c r="D96" s="66"/>
      <c r="E96" s="65"/>
      <c r="F96" s="65"/>
      <c r="G96" s="65"/>
      <c r="H96" s="65"/>
      <c r="I96" s="67"/>
      <c r="J96" s="67"/>
      <c r="K96" s="67"/>
    </row>
    <row r="97" spans="2:2">
      <c r="B97" s="68" t="s">
        <v>151</v>
      </c>
    </row>
  </sheetData>
  <customSheetViews>
    <customSheetView guid="{45E3E3BC-75C5-4935-B285-3A6B5578B29C}" scale="90" showPageBreaks="1" fitToPage="1" printArea="1" topLeftCell="A64">
      <selection activeCell="M83" sqref="M83"/>
      <pageMargins left="0.23622047244094491" right="0.23622047244094491" top="0.74803149606299213" bottom="0.74803149606299213" header="0.31496062992125984" footer="0.31496062992125984"/>
      <pageSetup paperSize="9" scale="65" fitToHeight="0" orientation="landscape" r:id="rId1"/>
      <headerFooter>
        <oddFooter>Strona &amp;P z &amp;N</oddFooter>
      </headerFooter>
    </customSheetView>
    <customSheetView guid="{80DA8C79-1DCA-41E8-80AF-41CEA26D6375}" scale="112" fitToPage="1" topLeftCell="F62">
      <selection activeCell="K66" sqref="K66"/>
      <pageMargins left="0.23622047244094491" right="0.23622047244094491" top="0.74803149606299213" bottom="0.74803149606299213" header="0.31496062992125984" footer="0.31496062992125984"/>
      <pageSetup paperSize="9" scale="74" fitToHeight="0" orientation="landscape" r:id="rId2"/>
      <headerFooter>
        <oddFooter>Strona &amp;P z &amp;N</oddFooter>
      </headerFooter>
    </customSheetView>
    <customSheetView guid="{BCC2113B-B014-43D6-BE7B-ABE060C4DC4E}" scale="112" showPageBreaks="1" fitToPage="1" printArea="1" topLeftCell="A43">
      <selection activeCell="F45" sqref="F45"/>
      <pageMargins left="0.23622047244094491" right="0.23622047244094491" top="0.74803149606299213" bottom="0.74803149606299213" header="0.31496062992125984" footer="0.31496062992125984"/>
      <pageSetup paperSize="9" scale="74" fitToHeight="0" orientation="landscape" r:id="rId3"/>
      <headerFooter>
        <oddFooter>Strona &amp;P z &amp;N</oddFooter>
      </headerFooter>
    </customSheetView>
    <customSheetView guid="{5BAE9163-AE73-4418-BC37-8036154D72DB}" scale="112" fitToPage="1" topLeftCell="F60">
      <selection activeCell="K66" sqref="K66"/>
      <pageMargins left="0.23622047244094491" right="0.23622047244094491" top="0.74803149606299213" bottom="0.74803149606299213" header="0.31496062992125984" footer="0.31496062992125984"/>
      <pageSetup paperSize="9" scale="74" fitToHeight="0" orientation="landscape" r:id="rId4"/>
      <headerFooter>
        <oddFooter>Strona &amp;P z &amp;N</oddFooter>
      </headerFooter>
    </customSheetView>
    <customSheetView guid="{F57E54E1-9E43-4E16-B064-4440C47D2D90}" scale="106" showPageBreaks="1" fitToPage="1" printArea="1" view="pageBreakPreview" topLeftCell="A46">
      <selection activeCell="A49" sqref="A49:XFD49"/>
      <pageMargins left="0.23622047244094491" right="0.23622047244094491" top="0.74803149606299213" bottom="0.74803149606299213" header="0.31496062992125984" footer="0.31496062992125984"/>
      <pageSetup paperSize="9" scale="72" fitToHeight="0" orientation="landscape" r:id="rId5"/>
      <headerFooter>
        <oddFooter>Strona &amp;P z &amp;N</oddFooter>
      </headerFooter>
    </customSheetView>
    <customSheetView guid="{808FB73D-E91A-460D-A2C4-0536088E2270}" scale="90" showPageBreaks="1" fitToPage="1" printArea="1" view="pageBreakPreview">
      <selection activeCell="A49" sqref="A49:XFD49"/>
      <rowBreaks count="4" manualBreakCount="4">
        <brk id="20" max="10" man="1"/>
        <brk id="35" max="10" man="1"/>
        <brk id="49" max="10" man="1"/>
        <brk id="62" max="10" man="1"/>
      </rowBreaks>
      <pageMargins left="0.23622047244094491" right="0.23622047244094491" top="0.74803149606299213" bottom="0.74803149606299213" header="0.31496062992125984" footer="0.31496062992125984"/>
      <pageSetup paperSize="9" scale="65" fitToHeight="0" orientation="landscape" r:id="rId6"/>
      <headerFooter>
        <oddFooter>Strona &amp;P z &amp;N</oddFooter>
      </headerFooter>
    </customSheetView>
    <customSheetView guid="{A996E645-B7F0-471A-95C4-1DA5A8917F96}" scale="112" showPageBreaks="1" fitToPage="1" printArea="1" view="pageBreakPreview">
      <selection activeCell="J2" sqref="J2:J4"/>
      <rowBreaks count="4" manualBreakCount="4">
        <brk id="19" max="10" man="1"/>
        <brk id="36" max="10" man="1"/>
        <brk id="48" max="10" man="1"/>
        <brk id="61" max="10" man="1"/>
      </rowBreaks>
      <pageMargins left="0.23622047244094491" right="0.23622047244094491" top="0.74803149606299213" bottom="0.74803149606299213" header="0.31496062992125984" footer="0.31496062992125984"/>
      <pageSetup paperSize="9" scale="65" fitToHeight="0" orientation="landscape" r:id="rId7"/>
      <headerFooter>
        <oddFooter>Strona &amp;P z &amp;N</oddFooter>
      </headerFooter>
    </customSheetView>
  </customSheetViews>
  <mergeCells count="43">
    <mergeCell ref="J2:K3"/>
    <mergeCell ref="A6:K6"/>
    <mergeCell ref="A4:K4"/>
    <mergeCell ref="A11:K11"/>
    <mergeCell ref="A10:K10"/>
    <mergeCell ref="A15:K15"/>
    <mergeCell ref="A12:K12"/>
    <mergeCell ref="A18:H18"/>
    <mergeCell ref="A20:K20"/>
    <mergeCell ref="A21:K21"/>
    <mergeCell ref="A30:K30"/>
    <mergeCell ref="A19:H19"/>
    <mergeCell ref="A28:H28"/>
    <mergeCell ref="A32:H32"/>
    <mergeCell ref="A33:K33"/>
    <mergeCell ref="A22:K22"/>
    <mergeCell ref="A24:H24"/>
    <mergeCell ref="A25:K25"/>
    <mergeCell ref="A27:H27"/>
    <mergeCell ref="A29:K29"/>
    <mergeCell ref="A35:H35"/>
    <mergeCell ref="A46:K46"/>
    <mergeCell ref="A38:H38"/>
    <mergeCell ref="A39:K39"/>
    <mergeCell ref="A40:K40"/>
    <mergeCell ref="A44:H44"/>
    <mergeCell ref="A45:H45"/>
    <mergeCell ref="A36:K36"/>
    <mergeCell ref="A78:H78"/>
    <mergeCell ref="A86:H86"/>
    <mergeCell ref="A47:K47"/>
    <mergeCell ref="A51:H51"/>
    <mergeCell ref="A52:K52"/>
    <mergeCell ref="A54:H54"/>
    <mergeCell ref="A58:H58"/>
    <mergeCell ref="A59:K59"/>
    <mergeCell ref="A60:K60"/>
    <mergeCell ref="A71:H71"/>
    <mergeCell ref="A72:K72"/>
    <mergeCell ref="A77:H77"/>
    <mergeCell ref="A79:K79"/>
    <mergeCell ref="A80:K80"/>
    <mergeCell ref="A84:H84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8"/>
  <headerFooter>
    <oddFooter>Strona &amp;P z &amp;N</oddFooter>
  </headerFooter>
  <rowBreaks count="5" manualBreakCount="5">
    <brk id="19" max="10" man="1"/>
    <brk id="35" max="10" man="1"/>
    <brk id="51" max="10" man="1"/>
    <brk id="69" max="10" man="1"/>
    <brk id="81" max="10" man="1"/>
  </row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EFRR</vt:lpstr>
      <vt:lpstr>EFRR!Obszar_wydruku</vt:lpstr>
      <vt:lpstr>EFRR!Tytuły_wydruku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4a Wykaz zidentyfikowanych projektów pozakonkursowych EFRR</dc:title>
  <dc:creator>kbura</dc:creator>
  <cp:lastModifiedBy>RF WDW ER</cp:lastModifiedBy>
  <cp:lastPrinted>2023-05-16T12:18:03Z</cp:lastPrinted>
  <dcterms:created xsi:type="dcterms:W3CDTF">2015-05-28T07:57:50Z</dcterms:created>
  <dcterms:modified xsi:type="dcterms:W3CDTF">2023-10-16T12:20:33Z</dcterms:modified>
  <cp:contentStatus/>
</cp:coreProperties>
</file>