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ydział Wdrażania Projektów Konkursowych\Zespół Projektów Konkursowych POWER\.....Nabór FEMA.06.03-IP.02.005-6_23\06.RMR Losowanie wniosków do oceny 11-10-2023\"/>
    </mc:Choice>
  </mc:AlternateContent>
  <xr:revisionPtr revIDLastSave="0" documentId="13_ncr:1_{6F53A465-8AFB-4D1F-BBE9-9D5344881568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Lista_negocjacje" sheetId="3" r:id="rId1"/>
    <sheet name="Negocjajce_pkt rozstzygajace" sheetId="1" state="hidden" r:id="rId2"/>
  </sheets>
  <definedNames>
    <definedName name="_xlnm._FilterDatabase" localSheetId="0" hidden="1">Lista_negocjacje!$A$3:$D$4</definedName>
    <definedName name="_xlnm._FilterDatabase" localSheetId="1" hidden="1">'Negocjajce_pkt rozstzygajace'!$A$4:$P$48</definedName>
    <definedName name="_xlnm.Print_Area" localSheetId="0">Lista_negocjacje!$A$1:$F$54</definedName>
    <definedName name="_xlnm.Print_Area" localSheetId="1">'Negocjajce_pkt rozstzygajace'!$B$3:$D$48</definedName>
  </definedNames>
  <calcPr calcId="191029"/>
</workbook>
</file>

<file path=xl/calcChain.xml><?xml version="1.0" encoding="utf-8"?>
<calcChain xmlns="http://schemas.openxmlformats.org/spreadsheetml/2006/main">
  <c r="P20" i="1" l="1"/>
  <c r="Q20" i="1" s="1"/>
  <c r="P12" i="1"/>
  <c r="Q12" i="1" s="1"/>
  <c r="P36" i="1"/>
  <c r="Q36" i="1" s="1"/>
  <c r="P22" i="1"/>
  <c r="Q22" i="1" s="1"/>
  <c r="P25" i="1"/>
  <c r="Q25" i="1" s="1"/>
  <c r="P14" i="1"/>
  <c r="Q14" i="1" s="1"/>
  <c r="P24" i="1"/>
  <c r="Q24" i="1" s="1"/>
  <c r="P34" i="1"/>
  <c r="Q34" i="1" s="1"/>
  <c r="P48" i="1"/>
  <c r="Q48" i="1" s="1"/>
  <c r="P11" i="1"/>
  <c r="Q11" i="1" s="1"/>
  <c r="P46" i="1"/>
  <c r="Q46" i="1" s="1"/>
  <c r="P23" i="1"/>
  <c r="Q23" i="1" s="1"/>
  <c r="P19" i="1"/>
  <c r="Q19" i="1" s="1"/>
  <c r="P17" i="1"/>
  <c r="Q17" i="1" s="1"/>
  <c r="P13" i="1"/>
  <c r="Q13" i="1" s="1"/>
  <c r="P41" i="1"/>
  <c r="Q41" i="1" s="1"/>
  <c r="P38" i="1"/>
  <c r="Q38" i="1" s="1"/>
  <c r="P31" i="1"/>
  <c r="Q31" i="1" s="1"/>
  <c r="P35" i="1"/>
  <c r="Q35" i="1" s="1"/>
  <c r="P33" i="1"/>
  <c r="Q33" i="1" s="1"/>
  <c r="P26" i="1"/>
  <c r="Q26" i="1" s="1"/>
  <c r="P30" i="1"/>
  <c r="Q30" i="1" s="1"/>
  <c r="P43" i="1"/>
  <c r="Q43" i="1" s="1"/>
  <c r="P44" i="1"/>
  <c r="Q44" i="1" s="1"/>
  <c r="P42" i="1"/>
  <c r="Q42" i="1" s="1"/>
  <c r="P10" i="1"/>
  <c r="Q10" i="1" s="1"/>
  <c r="P9" i="1"/>
  <c r="Q9" i="1" s="1"/>
  <c r="P15" i="1"/>
  <c r="Q15" i="1" s="1"/>
  <c r="P39" i="1"/>
  <c r="Q39" i="1" s="1"/>
  <c r="P28" i="1"/>
  <c r="Q28" i="1" s="1"/>
  <c r="P16" i="1"/>
  <c r="Q16" i="1" s="1"/>
  <c r="P18" i="1"/>
  <c r="Q18" i="1" s="1"/>
  <c r="P40" i="1"/>
  <c r="Q40" i="1" s="1"/>
  <c r="P21" i="1"/>
  <c r="Q21" i="1" s="1"/>
  <c r="P6" i="1"/>
  <c r="Q6" i="1" s="1"/>
  <c r="P45" i="1"/>
  <c r="Q45" i="1" s="1"/>
  <c r="P29" i="1"/>
  <c r="Q29" i="1" s="1"/>
  <c r="P32" i="1"/>
  <c r="Q32" i="1" s="1"/>
  <c r="P8" i="1"/>
  <c r="Q8" i="1" s="1"/>
  <c r="P7" i="1"/>
  <c r="Q7" i="1" s="1"/>
  <c r="P37" i="1"/>
  <c r="Q37" i="1" s="1"/>
  <c r="P5" i="1"/>
  <c r="Q5" i="1" s="1"/>
  <c r="P47" i="1"/>
  <c r="Q47" i="1" s="1"/>
  <c r="N50" i="1" l="1"/>
  <c r="O50" i="1" l="1"/>
  <c r="P50" i="1" s="1"/>
  <c r="Q50" i="1" s="1"/>
</calcChain>
</file>

<file path=xl/sharedStrings.xml><?xml version="1.0" encoding="utf-8"?>
<sst xmlns="http://schemas.openxmlformats.org/spreadsheetml/2006/main" count="201" uniqueCount="187">
  <si>
    <t>Informacje dotyczące Beneficjenta</t>
  </si>
  <si>
    <t>Średnia arytmetyczna z cześci D</t>
  </si>
  <si>
    <t>LP.</t>
  </si>
  <si>
    <t>Sygnatura wniosku</t>
  </si>
  <si>
    <t>Tytuł projektu</t>
  </si>
  <si>
    <t>Nazwa beneficjenta</t>
  </si>
  <si>
    <r>
      <t>średnia arytmetyczna</t>
    </r>
    <r>
      <rPr>
        <b/>
        <sz val="9"/>
        <color theme="1"/>
        <rFont val="Calibri"/>
        <family val="2"/>
        <charset val="238"/>
        <scheme val="minor"/>
      </rPr>
      <t xml:space="preserve"> 
z 3.2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</si>
  <si>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3.1 i 4.1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</si>
  <si>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4.3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</si>
  <si>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4.4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</si>
  <si>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4.5</t>
    </r>
  </si>
  <si>
    <r>
      <t xml:space="preserve">średnia arytmetyczna 
z </t>
    </r>
    <r>
      <rPr>
        <b/>
        <sz val="9"/>
        <color theme="1"/>
        <rFont val="Calibri"/>
        <family val="2"/>
        <charset val="238"/>
        <scheme val="minor"/>
      </rPr>
      <t>V</t>
    </r>
  </si>
  <si>
    <t xml:space="preserve">Średnia arytmetyczna z dwóch ocen </t>
  </si>
  <si>
    <t xml:space="preserve">Końcowa ocena projektu - suma średniej arytmetycznej i kryteriów premiujących </t>
  </si>
  <si>
    <t>Proponowna kwota dofinansowania</t>
  </si>
  <si>
    <t>1.</t>
  </si>
  <si>
    <t>POWR.01.02.01-14-0001/20</t>
  </si>
  <si>
    <t>Staż na dobry początek!</t>
  </si>
  <si>
    <t>Polskie Centrum Edukacji Tomasz Marciniak spółka jawna</t>
  </si>
  <si>
    <t>2.</t>
  </si>
  <si>
    <t>POWR.01.02.01-14-0002/20</t>
  </si>
  <si>
    <t>Zmieniaj się zawodowo z POWEREM</t>
  </si>
  <si>
    <t>Carga Sp. z o.o.</t>
  </si>
  <si>
    <t>3.</t>
  </si>
  <si>
    <t>POWR.01.02.01-14-0004/20</t>
  </si>
  <si>
    <t xml:space="preserve">Zaprojektuj swoją zmianę zawodową </t>
  </si>
  <si>
    <t xml:space="preserve">ICT Artur Olesiński </t>
  </si>
  <si>
    <t>4.</t>
  </si>
  <si>
    <t>POWR.01.02.01-14-0005/20</t>
  </si>
  <si>
    <t>Zmień zatrudnienie na lepsze</t>
  </si>
  <si>
    <t>KALATEA SPÓŁKA Z OGRANICZONĄ ODPOWIEDZIALNOŚCIĄ</t>
  </si>
  <si>
    <t>5.</t>
  </si>
  <si>
    <t>POWR.01.02.01-14-0006/20</t>
  </si>
  <si>
    <t xml:space="preserve">Młody zawodowo spełniony </t>
  </si>
  <si>
    <t xml:space="preserve">KALATEA SPÓŁKA Z OGRANICZONĄ ODPOWIEDZIALNOŚCIĄ </t>
  </si>
  <si>
    <t>6.</t>
  </si>
  <si>
    <t>POWR.01.02.01-14-0008/20</t>
  </si>
  <si>
    <t>Obierz kierunek na zatrudnienie</t>
  </si>
  <si>
    <t>8.</t>
  </si>
  <si>
    <t>POWR.01.02.01-14-0013/20</t>
  </si>
  <si>
    <t>Ster na zatrudnienie!</t>
  </si>
  <si>
    <t>Szkolny Związek Sportowy</t>
  </si>
  <si>
    <t>9.</t>
  </si>
  <si>
    <t>POWR.01.02.01-14-0014/20</t>
  </si>
  <si>
    <t xml:space="preserve">Czas na rozwój, czas na zmianę </t>
  </si>
  <si>
    <t xml:space="preserve">Szkolny Związek Sportowy </t>
  </si>
  <si>
    <t>10.</t>
  </si>
  <si>
    <t>POWR.01.02.01-14-0015/20</t>
  </si>
  <si>
    <t>Aktywni na mazowieckim rynku pracy</t>
  </si>
  <si>
    <t>MDDP spółka akcyjna Akademia Biznesu sp. k.</t>
  </si>
  <si>
    <t>11.</t>
  </si>
  <si>
    <t>POWR.01.02.01-14-0016/20</t>
  </si>
  <si>
    <t xml:space="preserve">Z POWEREM na Mazowszu </t>
  </si>
  <si>
    <t xml:space="preserve">CITYSCHOOL SPÓŁKA Z OGRANICZONĄ ODPOWIEDZIALNOŚCIĄ </t>
  </si>
  <si>
    <t>12.</t>
  </si>
  <si>
    <t>POWR.01.02.01-14-0017/20</t>
  </si>
  <si>
    <t xml:space="preserve">Lepsza przyszłość </t>
  </si>
  <si>
    <t xml:space="preserve">Związek Młodzieży Wiejskiej </t>
  </si>
  <si>
    <t>13.</t>
  </si>
  <si>
    <t>POWR.01.02.01-14-0018/20</t>
  </si>
  <si>
    <t>Krok w przód - AKTYWNOŚĆ!</t>
  </si>
  <si>
    <t>MB Partner spółka z ograniczoną odpowiedzialnością spółka komandytowa</t>
  </si>
  <si>
    <t>14.</t>
  </si>
  <si>
    <t>POWR.01.02.01-14-0019/20</t>
  </si>
  <si>
    <t xml:space="preserve">Postaw na zmiany z POWERem </t>
  </si>
  <si>
    <t>7 CUBES sp. z o.o.</t>
  </si>
  <si>
    <t>16.</t>
  </si>
  <si>
    <t>POWR.01.02.01-14-0021/20</t>
  </si>
  <si>
    <t xml:space="preserve">POWER dla Młodych na Mazowszu </t>
  </si>
  <si>
    <t xml:space="preserve">SEMIUS sp. z o.o. </t>
  </si>
  <si>
    <t>18.</t>
  </si>
  <si>
    <t>POWR.01.02.01-14-0023/20</t>
  </si>
  <si>
    <t>Młodzież na mazowieckim rynku pracy</t>
  </si>
  <si>
    <t>CITYSCHOOL SPÓŁKA Z OGRANICZONĄ ODPOWIEDZIALNOŚCIĄ</t>
  </si>
  <si>
    <t>19.</t>
  </si>
  <si>
    <t>POWR.01.02.01-14-0024/20</t>
  </si>
  <si>
    <t xml:space="preserve">Młodzi Liderzy Zmiany </t>
  </si>
  <si>
    <t>FUNDACJA AKADEMIA KOMPETENCJI EUROPEJSKICH</t>
  </si>
  <si>
    <t>23.</t>
  </si>
  <si>
    <t>POWR.01.02.01-14-0028/20</t>
  </si>
  <si>
    <t>Twoja Szansa na Lepszą Przyszłość!</t>
  </si>
  <si>
    <t>24.</t>
  </si>
  <si>
    <t>POWR.01.02.01-14-0029/20</t>
  </si>
  <si>
    <t>Z POWERem do pracy</t>
  </si>
  <si>
    <t>Atlas Work Sp. z o.o.</t>
  </si>
  <si>
    <t>25.</t>
  </si>
  <si>
    <t>POWR.01.02.01-14-0030/20</t>
  </si>
  <si>
    <t>Zawodowa reGeneracja młodych w powiecie przasnyskim</t>
  </si>
  <si>
    <t>Fundacja edukacyjno-sportowa reGeneracja</t>
  </si>
  <si>
    <t>26.</t>
  </si>
  <si>
    <t>POWR.01.02.01-14-0031/20</t>
  </si>
  <si>
    <t>Zawodowa reGeneracja młodych w powiecie ciechanowskim</t>
  </si>
  <si>
    <t>27.</t>
  </si>
  <si>
    <t>POWR.01.02.01-14-0032/20</t>
  </si>
  <si>
    <t>Przyszłość z POWERem</t>
  </si>
  <si>
    <t>SEMIUS sp. z o.o.</t>
  </si>
  <si>
    <t>33.</t>
  </si>
  <si>
    <t>POWR.01.02.01-14-0038/20</t>
  </si>
  <si>
    <t>Kierunek -&gt; POWER</t>
  </si>
  <si>
    <t>Custom Media Group Agnieszka Kędzierska</t>
  </si>
  <si>
    <t>34.</t>
  </si>
  <si>
    <t>POWR.01.02.01-14-0039/20</t>
  </si>
  <si>
    <t>Przez życie z POWERem</t>
  </si>
  <si>
    <t>35.</t>
  </si>
  <si>
    <t>POWR.01.02.01-14-0040/20</t>
  </si>
  <si>
    <t>Szansa dla młodych na Mazowszu</t>
  </si>
  <si>
    <t>KLS Partners spółka z ograniczoną odpowiedzialnością</t>
  </si>
  <si>
    <t>37.</t>
  </si>
  <si>
    <t>POWR.01.02.01-14-0042/20</t>
  </si>
  <si>
    <t>Mazowieckie stawia na młodych!</t>
  </si>
  <si>
    <t>Spółdzielnia Socjalna PIERROT&amp;RÓŻA</t>
  </si>
  <si>
    <t>38.</t>
  </si>
  <si>
    <t>POWR.01.02.01-14-0043/20</t>
  </si>
  <si>
    <t>Mazowieckie Aktywizuje!</t>
  </si>
  <si>
    <t>Radomskie Stowarzyszenie Romów "Romano Waśt" (Pomocna Dłoń)</t>
  </si>
  <si>
    <t>39.</t>
  </si>
  <si>
    <t>POWR.01.02.01-14-0044/20</t>
  </si>
  <si>
    <t>Z POWEREM na START</t>
  </si>
  <si>
    <t>40.</t>
  </si>
  <si>
    <t>POWR.01.02.01-14-0045/20</t>
  </si>
  <si>
    <t>Szansa dla Młodych z POWER-em</t>
  </si>
  <si>
    <t>Zakład Doskonalenia Zawodowego w Płocku</t>
  </si>
  <si>
    <t>41.</t>
  </si>
  <si>
    <t>POWR.01.02.01-14-0046/20</t>
  </si>
  <si>
    <t>Mam POWER!</t>
  </si>
  <si>
    <t>Asesor Ewaluacja i Rozwój Balcerzak Sławomir</t>
  </si>
  <si>
    <t>42.</t>
  </si>
  <si>
    <t>POWR.01.02.01-14-0047/20</t>
  </si>
  <si>
    <t xml:space="preserve"> Z POWER-em zbuduj własną ścieżkę kariery</t>
  </si>
  <si>
    <t>POLBI Sp. z o.o.</t>
  </si>
  <si>
    <t>43.</t>
  </si>
  <si>
    <t>POWR.01.02.01-14-0048/20</t>
  </si>
  <si>
    <t>Z POWER-em w przyszłość</t>
  </si>
  <si>
    <t>Fundacja po DRUGIE</t>
  </si>
  <si>
    <t>47.</t>
  </si>
  <si>
    <t>POWR.01.02.01-14-0052/20</t>
  </si>
  <si>
    <t>Rozwój zawodowych szans</t>
  </si>
  <si>
    <t>49.</t>
  </si>
  <si>
    <t>POWR.01.02.01-14-0054/20</t>
  </si>
  <si>
    <t>Zatrudnienie dla młodych !</t>
  </si>
  <si>
    <t>Przedsiębiorstwo Produkcyjno Usługowo Szkoleniowe "KMP" Marcin Piotrowski</t>
  </si>
  <si>
    <t>50.</t>
  </si>
  <si>
    <t>POWR.01.02.01-14-0055/20</t>
  </si>
  <si>
    <t>Z zatrudnieniem w przyszłość!</t>
  </si>
  <si>
    <t>Centrum Innowacji i Społecznej Ekonomii</t>
  </si>
  <si>
    <t>51.</t>
  </si>
  <si>
    <t>POWR.01.02.01-14-0056/20</t>
  </si>
  <si>
    <t>Młodzi na start ! Aktywizacja zawodowo - edukacyjna mieszkańców M. Radomia i subregionu radomskiego</t>
  </si>
  <si>
    <t>Stowarzyszenie "Radomskie Centrum Przedsiębiorczości"</t>
  </si>
  <si>
    <t>53.</t>
  </si>
  <si>
    <t>POWR.01.02.01-14-0058/20</t>
  </si>
  <si>
    <t>Nowe wyzwania!</t>
  </si>
  <si>
    <t>PIOTR MATYSIAK "EL TRANS"</t>
  </si>
  <si>
    <t>54.</t>
  </si>
  <si>
    <t>POWR.01.02.01-14-0059/20</t>
  </si>
  <si>
    <t>Perspektywa na lepszą przyszłość</t>
  </si>
  <si>
    <t>55.</t>
  </si>
  <si>
    <t>POWR.01.02.01-14-0060/20</t>
  </si>
  <si>
    <t>Dajemy młodym szansę wejścia na rynek pracy</t>
  </si>
  <si>
    <t>Fundacja Razem</t>
  </si>
  <si>
    <t>56.</t>
  </si>
  <si>
    <t>POWR.01.02.01-14-0061/20</t>
  </si>
  <si>
    <t>Z POWER'em na rynek pracy!</t>
  </si>
  <si>
    <t>57.</t>
  </si>
  <si>
    <t>POWR.01.02.01-14-0062/20</t>
  </si>
  <si>
    <t>Mazowiecki Akcelerator Startu Zawodowego 2.0</t>
  </si>
  <si>
    <t>Certes sp. z o.o.</t>
  </si>
  <si>
    <t>58.</t>
  </si>
  <si>
    <t>POWR.01.02.01-14-0063/20</t>
  </si>
  <si>
    <t>Praca dla młodych !</t>
  </si>
  <si>
    <t>Fundacja Rozwoju i Innowacji WIR</t>
  </si>
  <si>
    <t>59.</t>
  </si>
  <si>
    <t>POWR.01.02.01-14-0064/20</t>
  </si>
  <si>
    <t>Praca dla młodych w Ostrołęce</t>
  </si>
  <si>
    <t>60.</t>
  </si>
  <si>
    <t>POWR.01.02.01-14-0065/20</t>
  </si>
  <si>
    <t xml:space="preserve">Aktywność zawodowa drogą do sukcesu! </t>
  </si>
  <si>
    <t>Całkowita wartość projektu</t>
  </si>
  <si>
    <t>łącznie</t>
  </si>
  <si>
    <t>w/w</t>
  </si>
  <si>
    <t>kryteria rozstrzygające</t>
  </si>
  <si>
    <r>
      <t xml:space="preserve">średnia arytmetyczna z </t>
    </r>
    <r>
      <rPr>
        <b/>
        <sz val="9"/>
        <rFont val="Calibri"/>
        <family val="2"/>
        <charset val="238"/>
        <scheme val="minor"/>
      </rPr>
      <t>3.1.2</t>
    </r>
  </si>
  <si>
    <t>L.P.</t>
  </si>
  <si>
    <t>Wnioski o dofinansowanie skierowane do etapu negocjacji w naborze FEMA.06.03-IP.02-005/23 w ramach Programu Fundusze Europejskie dla Mazowsza 2021-2027 
Priorytet VI Fundusze Europejskie dla aktywnego zawodowo Mazowsza
Działanie 6.3 – Nowoczesne regionalne służby zatrudnienia 
region Mazowiecki regionalny</t>
  </si>
  <si>
    <t>FEMA.06.03-IP.02-014A/23</t>
  </si>
  <si>
    <t>Nowocześni MY</t>
  </si>
  <si>
    <t>Powiat pułtuski/Powiatowy Urząd Pracy w Pułtusku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</si>
</sst>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0.0000%"/>
  </numFmts>
  <fonts count="25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EE1BF"/>
        <bgColor indexed="64"/>
      </patternFill>
    </fill>
    <fill>
      <patternFill patternType="solid">
        <fgColor rgb="FFC5DEC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030B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17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1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</cellStyleXfs>
  <cellXfs count="203">
    <xf numFmtId="0" fontId="0" fillId="0" borderId="0" xfId="0"/>
    <xf numFmtId="0" fontId="11" fillId="0" borderId="0" xfId="0" applyFont="1" applyAlignment="1" applyProtection="1">
      <alignment horizontal="right" vertical="center"/>
    </xf>
    <xf numFmtId="0" fontId="11" fillId="0" borderId="0" xfId="0" applyFont="1" applyProtection="1">
      <protection locked="0"/>
    </xf>
    <xf numFmtId="0" fontId="13" fillId="6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/>
    <xf numFmtId="0" fontId="14" fillId="8" borderId="7" xfId="0" applyFont="1" applyFill="1" applyBorder="1" applyAlignment="1" applyProtection="1">
      <alignment horizontal="center" vertical="center" wrapText="1"/>
      <protection locked="0"/>
    </xf>
    <xf numFmtId="0" fontId="14" fillId="9" borderId="7" xfId="0" applyFont="1" applyFill="1" applyBorder="1" applyAlignment="1" applyProtection="1">
      <alignment horizontal="center" vertical="center" wrapText="1"/>
      <protection locked="0"/>
    </xf>
    <xf numFmtId="0" fontId="11" fillId="10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11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12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13" borderId="0" xfId="0" applyFont="1" applyFill="1" applyBorder="1" applyAlignment="1" applyProtection="1">
      <alignment horizontal="center" vertical="center" wrapText="1"/>
      <protection locked="0"/>
    </xf>
    <xf numFmtId="44" fontId="5" fillId="0" borderId="15" xfId="1" applyFont="1" applyBorder="1" applyAlignment="1" applyProtection="1">
      <alignment horizontal="center" vertical="center"/>
      <protection locked="0"/>
    </xf>
    <xf numFmtId="44" fontId="5" fillId="0" borderId="19" xfId="1" applyFont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</xf>
    <xf numFmtId="0" fontId="11" fillId="15" borderId="0" xfId="0" applyFont="1" applyFill="1" applyAlignment="1" applyProtection="1">
      <alignment horizontal="center" vertical="center" wrapText="1"/>
    </xf>
    <xf numFmtId="0" fontId="11" fillId="0" borderId="0" xfId="0" applyFont="1" applyFill="1" applyProtection="1">
      <protection locked="0"/>
    </xf>
    <xf numFmtId="0" fontId="11" fillId="0" borderId="0" xfId="0" applyFont="1" applyFill="1" applyProtection="1"/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/>
    </xf>
    <xf numFmtId="44" fontId="5" fillId="0" borderId="22" xfId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right" vertical="center"/>
    </xf>
    <xf numFmtId="0" fontId="11" fillId="0" borderId="25" xfId="0" applyFont="1" applyBorder="1" applyAlignment="1" applyProtection="1">
      <alignment horizontal="right" vertical="center"/>
    </xf>
    <xf numFmtId="0" fontId="12" fillId="0" borderId="0" xfId="0" applyFont="1" applyProtection="1"/>
    <xf numFmtId="0" fontId="12" fillId="0" borderId="0" xfId="0" applyFont="1" applyAlignment="1" applyProtection="1">
      <alignment vertical="center" wrapText="1"/>
    </xf>
    <xf numFmtId="44" fontId="12" fillId="13" borderId="9" xfId="1" applyFont="1" applyFill="1" applyBorder="1" applyAlignment="1" applyProtection="1">
      <alignment horizontal="center" vertical="center" wrapText="1"/>
      <protection locked="0"/>
    </xf>
    <xf numFmtId="44" fontId="12" fillId="13" borderId="16" xfId="1" applyFont="1" applyFill="1" applyBorder="1" applyAlignment="1" applyProtection="1">
      <alignment horizontal="center" vertical="center" wrapText="1"/>
      <protection locked="0"/>
    </xf>
    <xf numFmtId="44" fontId="11" fillId="0" borderId="0" xfId="1" applyFont="1" applyAlignment="1" applyProtection="1">
      <alignment horizontal="right" vertical="center"/>
      <protection locked="0"/>
    </xf>
    <xf numFmtId="44" fontId="13" fillId="6" borderId="5" xfId="1" applyFont="1" applyFill="1" applyBorder="1" applyAlignment="1" applyProtection="1">
      <alignment horizontal="right" vertical="center" wrapText="1"/>
      <protection locked="0"/>
    </xf>
    <xf numFmtId="44" fontId="13" fillId="6" borderId="0" xfId="1" applyFont="1" applyFill="1" applyBorder="1" applyAlignment="1" applyProtection="1">
      <alignment horizontal="right" vertical="center" wrapText="1"/>
      <protection locked="0"/>
    </xf>
    <xf numFmtId="44" fontId="5" fillId="0" borderId="14" xfId="1" applyFont="1" applyBorder="1" applyAlignment="1" applyProtection="1">
      <alignment horizontal="right" vertical="center"/>
      <protection locked="0"/>
    </xf>
    <xf numFmtId="44" fontId="5" fillId="0" borderId="24" xfId="1" applyFont="1" applyBorder="1" applyAlignment="1" applyProtection="1">
      <alignment horizontal="right" vertical="center"/>
      <protection locked="0"/>
    </xf>
    <xf numFmtId="44" fontId="5" fillId="0" borderId="18" xfId="1" applyFont="1" applyBorder="1" applyAlignment="1" applyProtection="1">
      <alignment horizontal="right" vertical="center"/>
      <protection locked="0"/>
    </xf>
    <xf numFmtId="44" fontId="5" fillId="0" borderId="26" xfId="1" applyFont="1" applyBorder="1" applyAlignment="1" applyProtection="1">
      <alignment horizontal="right" vertical="center"/>
      <protection locked="0"/>
    </xf>
    <xf numFmtId="44" fontId="5" fillId="0" borderId="21" xfId="1" applyFont="1" applyBorder="1" applyAlignment="1" applyProtection="1">
      <alignment horizontal="right" vertical="center"/>
      <protection locked="0"/>
    </xf>
    <xf numFmtId="44" fontId="5" fillId="0" borderId="27" xfId="1" applyFont="1" applyBorder="1" applyAlignment="1" applyProtection="1">
      <alignment horizontal="right" vertical="center"/>
      <protection locked="0"/>
    </xf>
    <xf numFmtId="8" fontId="5" fillId="0" borderId="24" xfId="1" applyNumberFormat="1" applyFont="1" applyBorder="1" applyAlignment="1" applyProtection="1">
      <alignment horizontal="right" vertical="center"/>
      <protection locked="0"/>
    </xf>
    <xf numFmtId="0" fontId="11" fillId="0" borderId="8" xfId="0" applyFont="1" applyBorder="1" applyAlignment="1" applyProtection="1">
      <alignment horizontal="center" vertical="center"/>
    </xf>
    <xf numFmtId="44" fontId="5" fillId="0" borderId="16" xfId="1" applyFont="1" applyBorder="1" applyAlignment="1" applyProtection="1">
      <alignment horizontal="right" vertical="center"/>
      <protection locked="0"/>
    </xf>
    <xf numFmtId="44" fontId="5" fillId="0" borderId="20" xfId="1" applyFont="1" applyBorder="1" applyAlignment="1" applyProtection="1">
      <alignment horizontal="right" vertical="center"/>
      <protection locked="0"/>
    </xf>
    <xf numFmtId="9" fontId="11" fillId="0" borderId="0" xfId="2" applyFont="1" applyAlignment="1" applyProtection="1">
      <alignment horizontal="right" vertical="center"/>
      <protection locked="0"/>
    </xf>
    <xf numFmtId="44" fontId="20" fillId="0" borderId="14" xfId="1" applyFont="1" applyBorder="1" applyAlignment="1" applyProtection="1">
      <alignment horizontal="right" vertical="center"/>
      <protection locked="0"/>
    </xf>
    <xf numFmtId="44" fontId="20" fillId="0" borderId="24" xfId="1" applyFont="1" applyBorder="1" applyAlignment="1" applyProtection="1">
      <alignment horizontal="right" vertical="center"/>
      <protection locked="0"/>
    </xf>
    <xf numFmtId="44" fontId="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44" fontId="13" fillId="0" borderId="0" xfId="1" applyFont="1" applyAlignment="1" applyProtection="1">
      <alignment horizontal="right" vertical="center"/>
      <protection locked="0"/>
    </xf>
    <xf numFmtId="44" fontId="13" fillId="0" borderId="6" xfId="1" applyFont="1" applyBorder="1" applyAlignment="1" applyProtection="1">
      <alignment horizontal="right" vertical="center"/>
      <protection locked="0"/>
    </xf>
    <xf numFmtId="44" fontId="13" fillId="0" borderId="6" xfId="0" applyNumberFormat="1" applyFont="1" applyBorder="1" applyProtection="1">
      <protection locked="0"/>
    </xf>
    <xf numFmtId="0" fontId="11" fillId="0" borderId="4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1" fillId="0" borderId="2" xfId="0" applyFont="1" applyBorder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10" fontId="16" fillId="0" borderId="0" xfId="2" applyNumberFormat="1" applyFont="1" applyAlignment="1" applyProtection="1">
      <alignment vertical="center"/>
      <protection locked="0"/>
    </xf>
    <xf numFmtId="10" fontId="21" fillId="0" borderId="0" xfId="2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165" fontId="16" fillId="0" borderId="6" xfId="2" applyNumberFormat="1" applyFont="1" applyBorder="1" applyAlignment="1" applyProtection="1">
      <alignment vertical="center"/>
      <protection locked="0"/>
    </xf>
    <xf numFmtId="0" fontId="8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16" borderId="10" xfId="0" applyFont="1" applyFill="1" applyBorder="1" applyAlignment="1" applyProtection="1">
      <alignment vertical="center" wrapText="1"/>
    </xf>
    <xf numFmtId="0" fontId="12" fillId="16" borderId="10" xfId="0" applyFont="1" applyFill="1" applyBorder="1" applyAlignment="1" applyProtection="1">
      <alignment vertical="center" wrapText="1"/>
    </xf>
    <xf numFmtId="0" fontId="12" fillId="16" borderId="10" xfId="4" applyFont="1" applyFill="1" applyBorder="1" applyAlignment="1" applyProtection="1">
      <alignment vertical="center" wrapText="1"/>
    </xf>
    <xf numFmtId="0" fontId="12" fillId="16" borderId="16" xfId="4" applyFont="1" applyFill="1" applyBorder="1" applyAlignment="1" applyProtection="1">
      <alignment vertical="center" wrapText="1"/>
    </xf>
    <xf numFmtId="17" fontId="11" fillId="16" borderId="10" xfId="4" quotePrefix="1" applyNumberFormat="1" applyFont="1" applyFill="1" applyBorder="1" applyAlignment="1" applyProtection="1">
      <alignment vertical="center" wrapText="1"/>
    </xf>
    <xf numFmtId="17" fontId="11" fillId="16" borderId="16" xfId="4" quotePrefix="1" applyNumberFormat="1" applyFont="1" applyFill="1" applyBorder="1" applyAlignment="1" applyProtection="1">
      <alignment vertical="center" wrapText="1"/>
    </xf>
    <xf numFmtId="164" fontId="5" fillId="14" borderId="10" xfId="4" applyNumberFormat="1" applyFont="1" applyFill="1" applyBorder="1" applyAlignment="1" applyProtection="1">
      <alignment vertical="center" wrapText="1"/>
    </xf>
    <xf numFmtId="164" fontId="5" fillId="14" borderId="16" xfId="4" applyNumberFormat="1" applyFont="1" applyFill="1" applyBorder="1" applyAlignment="1" applyProtection="1">
      <alignment vertical="center" wrapText="1"/>
    </xf>
    <xf numFmtId="0" fontId="11" fillId="16" borderId="10" xfId="4" applyFont="1" applyFill="1" applyBorder="1" applyAlignment="1" applyProtection="1">
      <alignment vertical="center" wrapText="1"/>
    </xf>
    <xf numFmtId="0" fontId="12" fillId="16" borderId="10" xfId="4" quotePrefix="1" applyFont="1" applyFill="1" applyBorder="1" applyAlignment="1" applyProtection="1">
      <alignment vertical="center" wrapText="1"/>
    </xf>
    <xf numFmtId="17" fontId="11" fillId="16" borderId="7" xfId="4" quotePrefix="1" applyNumberFormat="1" applyFont="1" applyFill="1" applyBorder="1" applyAlignment="1" applyProtection="1">
      <alignment vertical="center" wrapText="1"/>
    </xf>
    <xf numFmtId="0" fontId="12" fillId="16" borderId="7" xfId="4" applyFont="1" applyFill="1" applyBorder="1" applyAlignment="1" applyProtection="1">
      <alignment vertical="center" wrapText="1"/>
    </xf>
    <xf numFmtId="0" fontId="11" fillId="16" borderId="7" xfId="4" applyFont="1" applyFill="1" applyBorder="1" applyAlignment="1" applyProtection="1">
      <alignment vertical="center" wrapText="1"/>
    </xf>
    <xf numFmtId="0" fontId="12" fillId="16" borderId="7" xfId="4" quotePrefix="1" applyFont="1" applyFill="1" applyBorder="1" applyAlignment="1" applyProtection="1">
      <alignment vertical="center" wrapText="1"/>
    </xf>
    <xf numFmtId="0" fontId="13" fillId="12" borderId="10" xfId="4" applyNumberFormat="1" applyFont="1" applyFill="1" applyBorder="1" applyAlignment="1" applyProtection="1">
      <alignment vertical="center" wrapText="1"/>
    </xf>
    <xf numFmtId="0" fontId="13" fillId="12" borderId="16" xfId="4" applyNumberFormat="1" applyFont="1" applyFill="1" applyBorder="1" applyAlignment="1" applyProtection="1">
      <alignment vertical="center" wrapText="1"/>
    </xf>
    <xf numFmtId="164" fontId="9" fillId="11" borderId="10" xfId="0" applyNumberFormat="1" applyFont="1" applyFill="1" applyBorder="1" applyAlignment="1" applyProtection="1">
      <alignment vertical="center"/>
      <protection locked="0"/>
    </xf>
    <xf numFmtId="164" fontId="9" fillId="11" borderId="16" xfId="0" applyNumberFormat="1" applyFont="1" applyFill="1" applyBorder="1" applyAlignment="1" applyProtection="1">
      <alignment vertical="center"/>
      <protection locked="0"/>
    </xf>
    <xf numFmtId="0" fontId="13" fillId="12" borderId="7" xfId="4" applyNumberFormat="1" applyFont="1" applyFill="1" applyBorder="1" applyAlignment="1" applyProtection="1">
      <alignment vertical="center" wrapText="1"/>
    </xf>
    <xf numFmtId="164" fontId="9" fillId="11" borderId="7" xfId="0" applyNumberFormat="1" applyFont="1" applyFill="1" applyBorder="1" applyAlignment="1" applyProtection="1">
      <alignment vertical="center"/>
      <protection locked="0"/>
    </xf>
    <xf numFmtId="164" fontId="5" fillId="14" borderId="7" xfId="4" applyNumberFormat="1" applyFont="1" applyFill="1" applyBorder="1" applyAlignment="1" applyProtection="1">
      <alignment vertical="center" wrapText="1"/>
    </xf>
    <xf numFmtId="17" fontId="12" fillId="16" borderId="10" xfId="4" quotePrefix="1" applyNumberFormat="1" applyFont="1" applyFill="1" applyBorder="1" applyAlignment="1" applyProtection="1">
      <alignment vertical="center" wrapText="1"/>
    </xf>
    <xf numFmtId="17" fontId="12" fillId="16" borderId="16" xfId="4" quotePrefix="1" applyNumberFormat="1" applyFont="1" applyFill="1" applyBorder="1" applyAlignment="1" applyProtection="1">
      <alignment vertical="center" wrapText="1"/>
    </xf>
    <xf numFmtId="17" fontId="12" fillId="16" borderId="7" xfId="4" quotePrefix="1" applyNumberFormat="1" applyFont="1" applyFill="1" applyBorder="1" applyAlignment="1" applyProtection="1">
      <alignment vertical="center" wrapText="1"/>
    </xf>
    <xf numFmtId="0" fontId="8" fillId="7" borderId="2" xfId="0" applyNumberFormat="1" applyFont="1" applyFill="1" applyBorder="1" applyAlignment="1" applyProtection="1">
      <alignment vertical="center" wrapText="1"/>
      <protection locked="0"/>
    </xf>
    <xf numFmtId="0" fontId="8" fillId="7" borderId="3" xfId="0" applyNumberFormat="1" applyFont="1" applyFill="1" applyBorder="1" applyAlignment="1" applyProtection="1">
      <alignment vertical="center" wrapText="1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12" fillId="4" borderId="3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0" fontId="11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1" fillId="0" borderId="13" xfId="0" applyFont="1" applyBorder="1" applyAlignment="1" applyProtection="1">
      <alignment horizontal="right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0" fontId="11" fillId="0" borderId="8" xfId="0" applyFont="1" applyBorder="1" applyAlignment="1" applyProtection="1">
      <alignment horizontal="right" vertical="center"/>
    </xf>
    <xf numFmtId="0" fontId="15" fillId="0" borderId="0" xfId="0" applyFont="1" applyFill="1" applyProtection="1">
      <protection locked="0"/>
    </xf>
    <xf numFmtId="0" fontId="23" fillId="8" borderId="2" xfId="0" applyNumberFormat="1" applyFont="1" applyFill="1" applyBorder="1" applyAlignment="1" applyProtection="1">
      <alignment vertical="center" wrapText="1"/>
      <protection locked="0"/>
    </xf>
    <xf numFmtId="0" fontId="15" fillId="8" borderId="11" xfId="0" applyNumberFormat="1" applyFont="1" applyFill="1" applyBorder="1" applyAlignment="1" applyProtection="1">
      <alignment horizontal="center" vertical="center" wrapText="1"/>
      <protection locked="0"/>
    </xf>
    <xf numFmtId="164" fontId="24" fillId="8" borderId="10" xfId="4" applyNumberFormat="1" applyFont="1" applyFill="1" applyBorder="1" applyAlignment="1" applyProtection="1">
      <alignment vertical="center" wrapText="1"/>
    </xf>
    <xf numFmtId="164" fontId="24" fillId="8" borderId="7" xfId="4" applyNumberFormat="1" applyFont="1" applyFill="1" applyBorder="1" applyAlignment="1" applyProtection="1">
      <alignment vertical="center" wrapText="1"/>
    </xf>
    <xf numFmtId="164" fontId="24" fillId="8" borderId="16" xfId="4" applyNumberFormat="1" applyFont="1" applyFill="1" applyBorder="1" applyAlignment="1" applyProtection="1">
      <alignment vertical="center" wrapText="1"/>
    </xf>
    <xf numFmtId="0" fontId="14" fillId="8" borderId="3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44" fontId="2" fillId="0" borderId="0" xfId="1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44" fontId="9" fillId="0" borderId="6" xfId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44" fontId="9" fillId="0" borderId="0" xfId="1" applyFont="1" applyAlignment="1" applyProtection="1">
      <alignment horizontal="center" vertical="center"/>
      <protection locked="0"/>
    </xf>
    <xf numFmtId="0" fontId="11" fillId="16" borderId="7" xfId="0" applyFont="1" applyFill="1" applyBorder="1" applyAlignment="1" applyProtection="1">
      <alignment vertical="center" wrapText="1"/>
    </xf>
    <xf numFmtId="0" fontId="12" fillId="16" borderId="7" xfId="0" applyFont="1" applyFill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center" vertical="center"/>
    </xf>
    <xf numFmtId="14" fontId="12" fillId="16" borderId="30" xfId="4" quotePrefix="1" applyNumberFormat="1" applyFont="1" applyFill="1" applyBorder="1" applyAlignment="1" applyProtection="1">
      <alignment vertical="center" wrapText="1"/>
    </xf>
    <xf numFmtId="14" fontId="11" fillId="16" borderId="30" xfId="4" quotePrefix="1" applyNumberFormat="1" applyFont="1" applyFill="1" applyBorder="1" applyAlignment="1" applyProtection="1">
      <alignment vertical="center" wrapText="1"/>
    </xf>
    <xf numFmtId="164" fontId="5" fillId="14" borderId="30" xfId="4" applyNumberFormat="1" applyFont="1" applyFill="1" applyBorder="1" applyAlignment="1" applyProtection="1">
      <alignment vertical="center" wrapText="1"/>
    </xf>
    <xf numFmtId="164" fontId="24" fillId="8" borderId="30" xfId="4" applyNumberFormat="1" applyFont="1" applyFill="1" applyBorder="1" applyAlignment="1" applyProtection="1">
      <alignment vertical="center" wrapText="1"/>
    </xf>
    <xf numFmtId="164" fontId="9" fillId="11" borderId="30" xfId="0" applyNumberFormat="1" applyFont="1" applyFill="1" applyBorder="1" applyAlignment="1" applyProtection="1">
      <alignment vertical="center"/>
      <protection locked="0"/>
    </xf>
    <xf numFmtId="0" fontId="13" fillId="12" borderId="30" xfId="4" applyNumberFormat="1" applyFont="1" applyFill="1" applyBorder="1" applyAlignment="1" applyProtection="1">
      <alignment vertical="center" wrapText="1"/>
    </xf>
    <xf numFmtId="44" fontId="19" fillId="0" borderId="30" xfId="1" applyFont="1" applyBorder="1" applyAlignment="1">
      <alignment horizontal="right" vertical="center"/>
    </xf>
    <xf numFmtId="44" fontId="5" fillId="0" borderId="31" xfId="1" applyFont="1" applyBorder="1" applyAlignment="1" applyProtection="1">
      <alignment horizontal="right" vertical="center"/>
      <protection locked="0"/>
    </xf>
    <xf numFmtId="44" fontId="5" fillId="0" borderId="32" xfId="1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right" vertical="center"/>
    </xf>
    <xf numFmtId="0" fontId="12" fillId="16" borderId="30" xfId="4" applyFont="1" applyFill="1" applyBorder="1" applyAlignment="1" applyProtection="1">
      <alignment vertical="center" wrapText="1"/>
    </xf>
    <xf numFmtId="0" fontId="11" fillId="16" borderId="30" xfId="0" applyFont="1" applyFill="1" applyBorder="1" applyAlignment="1" applyProtection="1">
      <alignment vertical="center" wrapText="1"/>
    </xf>
    <xf numFmtId="0" fontId="12" fillId="16" borderId="30" xfId="0" applyFont="1" applyFill="1" applyBorder="1" applyAlignment="1" applyProtection="1">
      <alignment vertical="center" wrapText="1"/>
    </xf>
    <xf numFmtId="44" fontId="5" fillId="0" borderId="2" xfId="1" applyFont="1" applyBorder="1" applyAlignment="1" applyProtection="1">
      <alignment horizontal="right" vertical="center"/>
      <protection locked="0"/>
    </xf>
    <xf numFmtId="0" fontId="11" fillId="0" borderId="33" xfId="0" applyFont="1" applyFill="1" applyBorder="1" applyAlignment="1" applyProtection="1">
      <alignment horizontal="center" vertical="center"/>
    </xf>
    <xf numFmtId="0" fontId="11" fillId="16" borderId="30" xfId="4" applyFont="1" applyFill="1" applyBorder="1" applyAlignment="1" applyProtection="1">
      <alignment vertical="center" wrapText="1"/>
    </xf>
    <xf numFmtId="44" fontId="5" fillId="0" borderId="30" xfId="1" applyFont="1" applyBorder="1" applyAlignment="1" applyProtection="1">
      <alignment horizontal="right" vertical="center"/>
      <protection locked="0"/>
    </xf>
    <xf numFmtId="44" fontId="3" fillId="0" borderId="32" xfId="1" applyFont="1" applyFill="1" applyBorder="1" applyAlignment="1" applyProtection="1">
      <alignment horizontal="center" vertical="center" wrapText="1"/>
      <protection locked="0"/>
    </xf>
    <xf numFmtId="0" fontId="11" fillId="0" borderId="33" xfId="0" applyFont="1" applyBorder="1" applyAlignment="1" applyProtection="1">
      <alignment horizontal="center" vertical="center"/>
    </xf>
    <xf numFmtId="17" fontId="12" fillId="16" borderId="30" xfId="4" quotePrefix="1" applyNumberFormat="1" applyFont="1" applyFill="1" applyBorder="1" applyAlignment="1" applyProtection="1">
      <alignment vertical="center" wrapText="1"/>
    </xf>
    <xf numFmtId="17" fontId="11" fillId="16" borderId="30" xfId="4" quotePrefix="1" applyNumberFormat="1" applyFont="1" applyFill="1" applyBorder="1" applyAlignment="1" applyProtection="1">
      <alignment vertical="center" wrapText="1"/>
    </xf>
    <xf numFmtId="0" fontId="12" fillId="16" borderId="30" xfId="4" quotePrefix="1" applyFont="1" applyFill="1" applyBorder="1" applyAlignment="1" applyProtection="1">
      <alignment vertical="center" wrapText="1"/>
    </xf>
    <xf numFmtId="0" fontId="11" fillId="16" borderId="7" xfId="3" applyFont="1" applyFill="1" applyBorder="1" applyAlignment="1" applyProtection="1">
      <alignment vertical="center" wrapText="1"/>
    </xf>
    <xf numFmtId="44" fontId="5" fillId="0" borderId="7" xfId="1" applyFont="1" applyBorder="1" applyAlignment="1" applyProtection="1">
      <alignment horizontal="right" vertical="center"/>
      <protection locked="0"/>
    </xf>
    <xf numFmtId="44" fontId="5" fillId="0" borderId="34" xfId="1" applyFont="1" applyBorder="1" applyAlignment="1" applyProtection="1">
      <alignment horizontal="right" vertical="center"/>
      <protection locked="0"/>
    </xf>
    <xf numFmtId="44" fontId="5" fillId="0" borderId="35" xfId="1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right" vertical="center"/>
    </xf>
    <xf numFmtId="0" fontId="12" fillId="16" borderId="18" xfId="4" applyFont="1" applyFill="1" applyBorder="1" applyAlignment="1" applyProtection="1">
      <alignment vertical="center" wrapText="1"/>
    </xf>
    <xf numFmtId="0" fontId="11" fillId="16" borderId="18" xfId="4" applyFont="1" applyFill="1" applyBorder="1" applyAlignment="1" applyProtection="1">
      <alignment vertical="center" wrapText="1"/>
    </xf>
    <xf numFmtId="164" fontId="5" fillId="14" borderId="18" xfId="4" applyNumberFormat="1" applyFont="1" applyFill="1" applyBorder="1" applyAlignment="1" applyProtection="1">
      <alignment vertical="center" wrapText="1"/>
    </xf>
    <xf numFmtId="164" fontId="24" fillId="8" borderId="18" xfId="4" applyNumberFormat="1" applyFont="1" applyFill="1" applyBorder="1" applyAlignment="1" applyProtection="1">
      <alignment vertical="center" wrapText="1"/>
    </xf>
    <xf numFmtId="164" fontId="9" fillId="11" borderId="18" xfId="0" applyNumberFormat="1" applyFont="1" applyFill="1" applyBorder="1" applyAlignment="1" applyProtection="1">
      <alignment vertical="center"/>
      <protection locked="0"/>
    </xf>
    <xf numFmtId="0" fontId="13" fillId="12" borderId="18" xfId="4" applyNumberFormat="1" applyFont="1" applyFill="1" applyBorder="1" applyAlignment="1" applyProtection="1">
      <alignment vertical="center" wrapText="1"/>
    </xf>
    <xf numFmtId="44" fontId="5" fillId="0" borderId="10" xfId="1" applyFont="1" applyBorder="1" applyAlignment="1" applyProtection="1">
      <alignment horizontal="right" vertical="center"/>
      <protection locked="0"/>
    </xf>
    <xf numFmtId="44" fontId="5" fillId="0" borderId="36" xfId="1" applyFont="1" applyBorder="1" applyAlignment="1" applyProtection="1">
      <alignment horizontal="right" vertical="center"/>
      <protection locked="0"/>
    </xf>
    <xf numFmtId="44" fontId="5" fillId="0" borderId="37" xfId="1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right" vertical="center"/>
    </xf>
    <xf numFmtId="17" fontId="12" fillId="16" borderId="18" xfId="4" quotePrefix="1" applyNumberFormat="1" applyFont="1" applyFill="1" applyBorder="1" applyAlignment="1" applyProtection="1">
      <alignment vertical="center" wrapText="1"/>
    </xf>
    <xf numFmtId="17" fontId="11" fillId="16" borderId="18" xfId="4" quotePrefix="1" applyNumberFormat="1" applyFont="1" applyFill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right" vertical="center"/>
    </xf>
    <xf numFmtId="0" fontId="11" fillId="16" borderId="16" xfId="4" applyFont="1" applyFill="1" applyBorder="1" applyAlignment="1" applyProtection="1">
      <alignment vertical="center" wrapText="1"/>
    </xf>
    <xf numFmtId="0" fontId="12" fillId="16" borderId="16" xfId="4" quotePrefix="1" applyFont="1" applyFill="1" applyBorder="1" applyAlignment="1" applyProtection="1">
      <alignment vertical="center" wrapText="1"/>
    </xf>
    <xf numFmtId="0" fontId="11" fillId="0" borderId="39" xfId="0" applyFont="1" applyBorder="1" applyAlignment="1" applyProtection="1">
      <alignment horizontal="right" vertical="center"/>
    </xf>
    <xf numFmtId="0" fontId="12" fillId="16" borderId="14" xfId="4" applyFont="1" applyFill="1" applyBorder="1" applyAlignment="1" applyProtection="1">
      <alignment vertical="center" wrapText="1"/>
    </xf>
    <xf numFmtId="0" fontId="11" fillId="16" borderId="14" xfId="0" applyFont="1" applyFill="1" applyBorder="1" applyAlignment="1" applyProtection="1">
      <alignment vertical="center" wrapText="1"/>
    </xf>
    <xf numFmtId="0" fontId="12" fillId="16" borderId="14" xfId="0" applyFont="1" applyFill="1" applyBorder="1" applyAlignment="1" applyProtection="1">
      <alignment vertical="center" wrapText="1"/>
    </xf>
    <xf numFmtId="164" fontId="5" fillId="14" borderId="14" xfId="4" applyNumberFormat="1" applyFont="1" applyFill="1" applyBorder="1" applyAlignment="1" applyProtection="1">
      <alignment vertical="center" wrapText="1"/>
    </xf>
    <xf numFmtId="164" fontId="24" fillId="8" borderId="14" xfId="4" applyNumberFormat="1" applyFont="1" applyFill="1" applyBorder="1" applyAlignment="1" applyProtection="1">
      <alignment vertical="center" wrapText="1"/>
    </xf>
    <xf numFmtId="164" fontId="9" fillId="11" borderId="14" xfId="0" applyNumberFormat="1" applyFont="1" applyFill="1" applyBorder="1" applyAlignment="1" applyProtection="1">
      <alignment vertical="center"/>
      <protection locked="0"/>
    </xf>
    <xf numFmtId="0" fontId="13" fillId="12" borderId="14" xfId="4" applyNumberFormat="1" applyFont="1" applyFill="1" applyBorder="1" applyAlignment="1" applyProtection="1">
      <alignment vertical="center" wrapText="1"/>
    </xf>
    <xf numFmtId="0" fontId="11" fillId="0" borderId="38" xfId="0" applyFont="1" applyBorder="1" applyAlignment="1" applyProtection="1">
      <alignment horizontal="center" vertical="center"/>
    </xf>
    <xf numFmtId="0" fontId="12" fillId="16" borderId="18" xfId="4" quotePrefix="1" applyFont="1" applyFill="1" applyBorder="1" applyAlignment="1" applyProtection="1">
      <alignment vertical="center" wrapText="1"/>
    </xf>
    <xf numFmtId="0" fontId="11" fillId="0" borderId="12" xfId="0" applyFont="1" applyBorder="1" applyAlignment="1" applyProtection="1">
      <alignment horizontal="right" vertical="center"/>
    </xf>
    <xf numFmtId="0" fontId="11" fillId="0" borderId="39" xfId="0" applyFont="1" applyBorder="1" applyAlignment="1" applyProtection="1">
      <alignment horizontal="center" vertical="center"/>
    </xf>
    <xf numFmtId="0" fontId="11" fillId="16" borderId="14" xfId="4" applyFont="1" applyFill="1" applyBorder="1" applyAlignment="1" applyProtection="1">
      <alignment vertical="center" wrapText="1"/>
    </xf>
    <xf numFmtId="0" fontId="12" fillId="16" borderId="14" xfId="4" quotePrefix="1" applyFont="1" applyFill="1" applyBorder="1" applyAlignment="1" applyProtection="1">
      <alignment vertical="center" wrapText="1"/>
    </xf>
    <xf numFmtId="14" fontId="12" fillId="16" borderId="14" xfId="0" applyNumberFormat="1" applyFont="1" applyFill="1" applyBorder="1" applyAlignment="1" applyProtection="1">
      <alignment vertical="center" wrapText="1"/>
    </xf>
    <xf numFmtId="0" fontId="11" fillId="0" borderId="40" xfId="0" applyFont="1" applyBorder="1" applyAlignment="1" applyProtection="1">
      <alignment horizontal="center" vertical="center"/>
    </xf>
    <xf numFmtId="0" fontId="12" fillId="16" borderId="23" xfId="4" applyFont="1" applyFill="1" applyBorder="1" applyAlignment="1" applyProtection="1">
      <alignment vertical="center" wrapText="1"/>
    </xf>
    <xf numFmtId="0" fontId="11" fillId="16" borderId="23" xfId="0" applyFont="1" applyFill="1" applyBorder="1" applyAlignment="1" applyProtection="1">
      <alignment vertical="center" wrapText="1"/>
    </xf>
    <xf numFmtId="0" fontId="12" fillId="16" borderId="23" xfId="0" applyFont="1" applyFill="1" applyBorder="1" applyAlignment="1" applyProtection="1">
      <alignment vertical="center" wrapText="1"/>
    </xf>
    <xf numFmtId="164" fontId="5" fillId="14" borderId="23" xfId="4" applyNumberFormat="1" applyFont="1" applyFill="1" applyBorder="1" applyAlignment="1" applyProtection="1">
      <alignment vertical="center" wrapText="1"/>
    </xf>
    <xf numFmtId="164" fontId="24" fillId="8" borderId="23" xfId="4" applyNumberFormat="1" applyFont="1" applyFill="1" applyBorder="1" applyAlignment="1" applyProtection="1">
      <alignment vertical="center" wrapText="1"/>
    </xf>
    <xf numFmtId="164" fontId="9" fillId="11" borderId="23" xfId="0" applyNumberFormat="1" applyFont="1" applyFill="1" applyBorder="1" applyAlignment="1" applyProtection="1">
      <alignment vertical="center"/>
      <protection locked="0"/>
    </xf>
    <xf numFmtId="0" fontId="13" fillId="12" borderId="23" xfId="4" applyNumberFormat="1" applyFont="1" applyFill="1" applyBorder="1" applyAlignment="1" applyProtection="1">
      <alignment vertical="center" wrapText="1"/>
    </xf>
    <xf numFmtId="44" fontId="5" fillId="0" borderId="23" xfId="1" applyFont="1" applyBorder="1" applyAlignment="1" applyProtection="1">
      <alignment horizontal="right" vertical="center"/>
      <protection locked="0"/>
    </xf>
    <xf numFmtId="44" fontId="5" fillId="0" borderId="41" xfId="1" applyFont="1" applyBorder="1" applyAlignment="1" applyProtection="1">
      <alignment horizontal="right" vertical="center"/>
      <protection locked="0"/>
    </xf>
    <xf numFmtId="44" fontId="5" fillId="0" borderId="28" xfId="1" applyFont="1" applyBorder="1" applyAlignment="1" applyProtection="1">
      <alignment horizontal="center" vertical="center"/>
      <protection locked="0"/>
    </xf>
    <xf numFmtId="8" fontId="5" fillId="0" borderId="34" xfId="1" applyNumberFormat="1" applyFont="1" applyBorder="1" applyAlignment="1" applyProtection="1">
      <alignment horizontal="right" vertical="center"/>
      <protection locked="0"/>
    </xf>
    <xf numFmtId="0" fontId="11" fillId="0" borderId="25" xfId="0" applyFont="1" applyBorder="1" applyAlignment="1" applyProtection="1">
      <alignment horizontal="center" vertical="center"/>
    </xf>
    <xf numFmtId="0" fontId="12" fillId="16" borderId="16" xfId="0" applyFont="1" applyFill="1" applyBorder="1" applyAlignment="1" applyProtection="1">
      <alignment vertical="center" wrapText="1"/>
    </xf>
    <xf numFmtId="17" fontId="12" fillId="16" borderId="23" xfId="4" quotePrefix="1" applyNumberFormat="1" applyFont="1" applyFill="1" applyBorder="1" applyAlignment="1" applyProtection="1">
      <alignment vertical="center" wrapText="1"/>
    </xf>
    <xf numFmtId="8" fontId="5" fillId="0" borderId="20" xfId="1" applyNumberFormat="1" applyFont="1" applyBorder="1" applyAlignment="1" applyProtection="1">
      <alignment horizontal="right" vertical="center"/>
      <protection locked="0"/>
    </xf>
    <xf numFmtId="17" fontId="12" fillId="16" borderId="14" xfId="4" quotePrefix="1" applyNumberFormat="1" applyFont="1" applyFill="1" applyBorder="1" applyAlignment="1" applyProtection="1">
      <alignment vertical="center" wrapText="1"/>
    </xf>
    <xf numFmtId="17" fontId="11" fillId="16" borderId="14" xfId="4" quotePrefix="1" applyNumberFormat="1" applyFont="1" applyFill="1" applyBorder="1" applyAlignment="1" applyProtection="1">
      <alignment vertical="center" wrapText="1"/>
    </xf>
    <xf numFmtId="164" fontId="20" fillId="8" borderId="23" xfId="4" applyNumberFormat="1" applyFont="1" applyFill="1" applyBorder="1" applyAlignment="1" applyProtection="1">
      <alignment vertical="center" wrapText="1"/>
    </xf>
    <xf numFmtId="164" fontId="20" fillId="8" borderId="7" xfId="4" applyNumberFormat="1" applyFont="1" applyFill="1" applyBorder="1" applyAlignment="1" applyProtection="1">
      <alignment vertical="center" wrapText="1"/>
    </xf>
    <xf numFmtId="14" fontId="9" fillId="0" borderId="9" xfId="4" quotePrefix="1" applyNumberFormat="1" applyFont="1" applyFill="1" applyBorder="1" applyAlignment="1" applyProtection="1">
      <alignment horizontal="center" vertical="center" wrapText="1"/>
    </xf>
    <xf numFmtId="14" fontId="1" fillId="0" borderId="9" xfId="4" quotePrefix="1" applyNumberFormat="1" applyFont="1" applyFill="1" applyBorder="1" applyAlignment="1" applyProtection="1">
      <alignment horizontal="center" vertical="center" wrapText="1"/>
    </xf>
    <xf numFmtId="0" fontId="23" fillId="17" borderId="21" xfId="0" applyFont="1" applyFill="1" applyBorder="1" applyAlignment="1" applyProtection="1">
      <alignment horizontal="center" vertical="center" wrapText="1"/>
      <protection locked="0"/>
    </xf>
    <xf numFmtId="0" fontId="23" fillId="17" borderId="43" xfId="0" applyFont="1" applyFill="1" applyBorder="1" applyAlignment="1" applyProtection="1">
      <alignment horizontal="center" vertical="center"/>
    </xf>
    <xf numFmtId="0" fontId="1" fillId="0" borderId="44" xfId="0" applyFont="1" applyFill="1" applyBorder="1" applyAlignment="1" applyProtection="1">
      <alignment horizontal="center" vertical="center"/>
    </xf>
    <xf numFmtId="0" fontId="9" fillId="0" borderId="0" xfId="23" applyFont="1" applyBorder="1" applyAlignment="1">
      <alignment horizontal="center" vertical="center" wrapText="1"/>
    </xf>
    <xf numFmtId="0" fontId="9" fillId="0" borderId="42" xfId="0" applyFont="1" applyBorder="1" applyAlignment="1" applyProtection="1">
      <alignment horizontal="center" vertical="center" wrapText="1"/>
    </xf>
    <xf numFmtId="0" fontId="9" fillId="0" borderId="42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/>
      <protection locked="0"/>
    </xf>
  </cellXfs>
  <cellStyles count="24">
    <cellStyle name="Dziesiętny 2" xfId="19" xr:uid="{00000000-0005-0000-0000-000001000000}"/>
    <cellStyle name="Neutralny" xfId="4" builtinId="28"/>
    <cellStyle name="Normalny" xfId="0" builtinId="0"/>
    <cellStyle name="Normalny 2" xfId="5" xr:uid="{00000000-0005-0000-0000-000004000000}"/>
    <cellStyle name="Normalny 2 2" xfId="6" xr:uid="{00000000-0005-0000-0000-000005000000}"/>
    <cellStyle name="Normalny 2 3" xfId="7" xr:uid="{00000000-0005-0000-0000-000006000000}"/>
    <cellStyle name="Normalny 2 3 2" xfId="8" xr:uid="{00000000-0005-0000-0000-000007000000}"/>
    <cellStyle name="Normalny 3" xfId="9" xr:uid="{00000000-0005-0000-0000-000008000000}"/>
    <cellStyle name="Normalny 3 2" xfId="10" xr:uid="{00000000-0005-0000-0000-000009000000}"/>
    <cellStyle name="Normalny 3 2 2" xfId="21" xr:uid="{00000000-0005-0000-0000-00000A000000}"/>
    <cellStyle name="Normalny 3 3" xfId="11" xr:uid="{00000000-0005-0000-0000-00000B000000}"/>
    <cellStyle name="Normalny 3 4" xfId="22" xr:uid="{00000000-0005-0000-0000-00000C000000}"/>
    <cellStyle name="Normalny 4" xfId="12" xr:uid="{00000000-0005-0000-0000-00000D000000}"/>
    <cellStyle name="Normalny 4 2" xfId="13" xr:uid="{00000000-0005-0000-0000-00000E000000}"/>
    <cellStyle name="Normalny 5" xfId="18" xr:uid="{00000000-0005-0000-0000-00000F000000}"/>
    <cellStyle name="Normalny 6" xfId="23" xr:uid="{476F813C-B8CA-4CC8-B839-629851D824C6}"/>
    <cellStyle name="Procentowy" xfId="2" builtinId="5"/>
    <cellStyle name="Procentowy 2" xfId="20" xr:uid="{00000000-0005-0000-0000-000011000000}"/>
    <cellStyle name="Walutowy" xfId="1" builtinId="4"/>
    <cellStyle name="Walutowy 2" xfId="14" xr:uid="{00000000-0005-0000-0000-000013000000}"/>
    <cellStyle name="Walutowy 3" xfId="15" xr:uid="{00000000-0005-0000-0000-000014000000}"/>
    <cellStyle name="Walutowy 4" xfId="16" xr:uid="{00000000-0005-0000-0000-000015000000}"/>
    <cellStyle name="Walutowy 4 2" xfId="17" xr:uid="{00000000-0005-0000-0000-000016000000}"/>
    <cellStyle name="Zły" xfId="3" builtinId="27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6.jpg@01D960A9.9D9F9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285751</xdr:colOff>
      <xdr:row>0</xdr:row>
      <xdr:rowOff>309562</xdr:rowOff>
    </xdr:from>
    <xdr:to>
      <xdr:col>3</xdr:col>
      <xdr:colOff>1295242</xdr:colOff>
      <xdr:row>0</xdr:row>
      <xdr:rowOff>785812</xdr:rowOff>
    </xdr:to>
    <xdr:pic>
      <xdr:nvPicPr>
        <xdr:cNvPr id="4" name="Obraz 3" descr="Loga w kolorzez (od lewej strony): Fundusze Europejskie  (granatowe pole z trzema gwiazdkami: białą, żółtą i czerwoną), z prawej strony napis: Fundusze Europejskie dla Mazowsza; flaga Polski( biało-czerwona) z podpisem po prawej stronie:  Rzeczpospolita Polska, logo Unii Europejskiej (flaga Unii Europejskiej z podpisem Dofinansowane przez Unię Europejską);  z prawej strony logo Samorządu Województwa Mazowieckiego (ozdobny, czerwony napis:  Mazowsze, a pod nim czarny napis: serce Polski), ">
          <a:extLst>
            <a:ext uri="{FF2B5EF4-FFF2-40B4-BE49-F238E27FC236}">
              <a16:creationId xmlns:a16="http://schemas.microsoft.com/office/drawing/2014/main" id="{05EC9F51-8554-43C1-B1CC-42AF70566D2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032" y="309562"/>
          <a:ext cx="576008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D8B4EAC-E546-49AF-8402-DDAFB12BB84C}" name="Tabela3" displayName="Tabela3" ref="A3:D4" totalsRowShown="0" headerRowDxfId="8" dataDxfId="6" headerRowBorderDxfId="7" tableBorderDxfId="5" totalsRowBorderDxfId="4" dataCellStyle="Neutralny">
  <autoFilter ref="A3:D4" xr:uid="{26E270B0-AE7C-443F-839A-98CC1D04BF88}"/>
  <tableColumns count="4">
    <tableColumn id="1" xr3:uid="{E763B31F-3FDE-497E-80C1-67218C02552A}" name="L.P." dataDxfId="3"/>
    <tableColumn id="2" xr3:uid="{BC4DE99F-EEBC-4000-9D51-FC124CE0C815}" name="Sygnatura wniosku" dataDxfId="2" dataCellStyle="Neutralny"/>
    <tableColumn id="3" xr3:uid="{130FFC41-B126-4124-A534-2A2E3A0693BB}" name="Tytuł projektu" dataDxfId="1" dataCellStyle="Neutralny"/>
    <tableColumn id="4" xr3:uid="{D7EA13E4-3665-4637-9EE0-B8FACA18BCAF}" name="Nazwa beneficjenta" dataDxfId="0" dataCellStyle="Neutralny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Wnioski o dofinansowanie skierowane do etapu negocjacji w naborze FEMA.06.03-IP.02_006/23 w ramach Programu Fundusze Europejskie dla Mazowsza 2021-2027 " altTextSummary="Tabela zawiera sygnaturę wniosku o dofinansowanie projektu, tytuł projektu oraz nazwę wnioskodawcy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F03D-6BDF-4D06-9314-4248C841F7EA}">
  <dimension ref="A1:BG6"/>
  <sheetViews>
    <sheetView showGridLines="0" tabSelected="1" view="pageBreakPreview" zoomScale="80" zoomScaleNormal="80" zoomScaleSheetLayoutView="80" workbookViewId="0">
      <selection activeCell="A4" sqref="A4"/>
    </sheetView>
  </sheetViews>
  <sheetFormatPr defaultColWidth="9.140625" defaultRowHeight="15"/>
  <cols>
    <col min="1" max="1" width="10.85546875" style="102" customWidth="1"/>
    <col min="2" max="2" width="28.7109375" style="103" customWidth="1"/>
    <col min="3" max="3" width="42.5703125" style="104" customWidth="1"/>
    <col min="4" max="4" width="37.5703125" style="105" customWidth="1"/>
    <col min="5" max="5" width="0.140625" style="109" customWidth="1"/>
    <col min="6" max="6" width="0.5703125" style="106" hidden="1" customWidth="1"/>
    <col min="7" max="59" width="9.140625" style="107"/>
    <col min="60" max="16384" width="9.140625" style="108"/>
  </cols>
  <sheetData>
    <row r="1" spans="1:59" ht="81.75" customHeight="1">
      <c r="A1" s="199"/>
      <c r="B1" s="199"/>
      <c r="C1" s="199"/>
      <c r="D1" s="199"/>
      <c r="E1" s="199"/>
      <c r="F1" s="199"/>
    </row>
    <row r="2" spans="1:59" ht="78" customHeight="1" thickBot="1">
      <c r="A2" s="200" t="s">
        <v>183</v>
      </c>
      <c r="B2" s="201"/>
      <c r="C2" s="201"/>
      <c r="D2" s="201"/>
      <c r="E2" s="201"/>
      <c r="F2" s="201"/>
    </row>
    <row r="3" spans="1:59" ht="65.25" customHeight="1">
      <c r="A3" s="197" t="s">
        <v>182</v>
      </c>
      <c r="B3" s="196" t="s">
        <v>3</v>
      </c>
      <c r="C3" s="196" t="s">
        <v>4</v>
      </c>
      <c r="D3" s="196" t="s">
        <v>5</v>
      </c>
      <c r="E3" s="107"/>
      <c r="F3" s="107"/>
      <c r="BF3" s="108"/>
      <c r="BG3" s="108"/>
    </row>
    <row r="4" spans="1:59" ht="68.25" customHeight="1" thickBot="1">
      <c r="A4" s="198" t="s">
        <v>15</v>
      </c>
      <c r="B4" s="194" t="s">
        <v>184</v>
      </c>
      <c r="C4" s="195" t="s">
        <v>185</v>
      </c>
      <c r="D4" s="194" t="s">
        <v>186</v>
      </c>
    </row>
    <row r="5" spans="1:59" ht="15.75" thickBot="1">
      <c r="E5" s="110"/>
      <c r="F5" s="111"/>
    </row>
    <row r="6" spans="1:59">
      <c r="E6" s="112"/>
      <c r="F6" s="113"/>
    </row>
  </sheetData>
  <sheetProtection sort="0" autoFilter="0"/>
  <mergeCells count="2">
    <mergeCell ref="A1:F1"/>
    <mergeCell ref="A2:F2"/>
  </mergeCells>
  <printOptions horizontalCentered="1" verticalCentered="1"/>
  <pageMargins left="0.70866141732283472" right="0.70866141732283472" top="0.35433070866141736" bottom="0.74803149606299213" header="0.31496062992125984" footer="0.31496062992125984"/>
  <pageSetup paperSize="9" scale="5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X58"/>
  <sheetViews>
    <sheetView showGridLines="0" zoomScale="80" zoomScaleNormal="80" zoomScaleSheetLayoutView="90" workbookViewId="0">
      <pane xSplit="1" ySplit="4" topLeftCell="B26" activePane="bottomRight" state="frozen"/>
      <selection pane="topRight" activeCell="C1" sqref="C1"/>
      <selection pane="bottomLeft" activeCell="A3" sqref="A3"/>
      <selection pane="bottomRight" activeCell="M28" sqref="M28"/>
    </sheetView>
  </sheetViews>
  <sheetFormatPr defaultColWidth="9.140625" defaultRowHeight="12.75"/>
  <cols>
    <col min="1" max="1" width="3.5703125" style="1" customWidth="1"/>
    <col min="2" max="2" width="23.5703125" style="25" customWidth="1"/>
    <col min="3" max="3" width="22.85546875" style="20" customWidth="1"/>
    <col min="4" max="4" width="26.140625" style="26" bestFit="1" customWidth="1"/>
    <col min="5" max="9" width="9.140625" style="2"/>
    <col min="10" max="10" width="9.140625" style="95"/>
    <col min="11" max="11" width="9.140625" style="2"/>
    <col min="12" max="12" width="11.85546875" style="2" customWidth="1"/>
    <col min="13" max="13" width="17" style="2" customWidth="1"/>
    <col min="14" max="15" width="20.85546875" style="29" customWidth="1"/>
    <col min="16" max="16" width="20.85546875" style="2" customWidth="1"/>
    <col min="17" max="17" width="10.85546875" style="54" bestFit="1" customWidth="1"/>
    <col min="18" max="70" width="9.140625" style="2"/>
    <col min="71" max="16384" width="9.140625" style="4"/>
  </cols>
  <sheetData>
    <row r="1" spans="1:414" ht="13.5" thickBot="1">
      <c r="E1" s="202" t="s">
        <v>180</v>
      </c>
      <c r="F1" s="202"/>
      <c r="G1" s="202"/>
      <c r="H1" s="202"/>
      <c r="I1" s="202"/>
      <c r="J1" s="202"/>
      <c r="M1" s="89"/>
    </row>
    <row r="2" spans="1:414" ht="13.5" thickBot="1">
      <c r="E2" s="51">
        <v>3</v>
      </c>
      <c r="F2" s="52">
        <v>2</v>
      </c>
      <c r="G2" s="53"/>
      <c r="H2" s="53"/>
      <c r="I2" s="53"/>
      <c r="J2" s="101">
        <v>1</v>
      </c>
      <c r="M2" s="89"/>
    </row>
    <row r="3" spans="1:414" ht="19.5" customHeight="1" thickBot="1">
      <c r="B3" s="86"/>
      <c r="C3" s="87"/>
      <c r="D3" s="88" t="s">
        <v>0</v>
      </c>
      <c r="E3" s="84" t="s">
        <v>1</v>
      </c>
      <c r="F3" s="84"/>
      <c r="G3" s="84"/>
      <c r="H3" s="84"/>
      <c r="I3" s="84"/>
      <c r="J3" s="96"/>
      <c r="K3" s="84"/>
      <c r="L3" s="85"/>
      <c r="M3" s="59"/>
      <c r="N3" s="30"/>
      <c r="O3" s="31"/>
      <c r="P3" s="3"/>
    </row>
    <row r="4" spans="1:414" ht="132.75" customHeight="1" thickBot="1">
      <c r="A4" s="1" t="s">
        <v>2</v>
      </c>
      <c r="B4" s="5" t="s">
        <v>3</v>
      </c>
      <c r="C4" s="5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97" t="s">
        <v>181</v>
      </c>
      <c r="K4" s="7" t="s">
        <v>11</v>
      </c>
      <c r="L4" s="8" t="s">
        <v>12</v>
      </c>
      <c r="M4" s="9" t="s">
        <v>13</v>
      </c>
      <c r="N4" s="27" t="s">
        <v>14</v>
      </c>
      <c r="O4" s="28" t="s">
        <v>177</v>
      </c>
      <c r="P4" s="10" t="s">
        <v>179</v>
      </c>
    </row>
    <row r="5" spans="1:414" ht="65.25" customHeight="1" thickBot="1">
      <c r="A5" s="116" t="s">
        <v>19</v>
      </c>
      <c r="B5" s="117" t="s">
        <v>20</v>
      </c>
      <c r="C5" s="118" t="s">
        <v>21</v>
      </c>
      <c r="D5" s="117" t="s">
        <v>22</v>
      </c>
      <c r="E5" s="119">
        <v>16</v>
      </c>
      <c r="F5" s="119">
        <v>16</v>
      </c>
      <c r="G5" s="119">
        <v>10</v>
      </c>
      <c r="H5" s="119">
        <v>15</v>
      </c>
      <c r="I5" s="119">
        <v>5</v>
      </c>
      <c r="J5" s="120">
        <v>15</v>
      </c>
      <c r="K5" s="119">
        <v>15</v>
      </c>
      <c r="L5" s="121">
        <v>92</v>
      </c>
      <c r="M5" s="122">
        <v>116</v>
      </c>
      <c r="N5" s="123">
        <v>574750</v>
      </c>
      <c r="O5" s="124">
        <v>605000</v>
      </c>
      <c r="P5" s="125">
        <f t="shared" ref="P5:P26" si="0">O5-N5</f>
        <v>30250</v>
      </c>
      <c r="Q5" s="55">
        <f t="shared" ref="Q5:Q26" si="1">P5/O5</f>
        <v>0.05</v>
      </c>
    </row>
    <row r="6" spans="1:414" ht="53.1" customHeight="1" thickBot="1">
      <c r="A6" s="126" t="s">
        <v>46</v>
      </c>
      <c r="B6" s="127" t="s">
        <v>47</v>
      </c>
      <c r="C6" s="128" t="s">
        <v>48</v>
      </c>
      <c r="D6" s="129" t="s">
        <v>49</v>
      </c>
      <c r="E6" s="119">
        <v>17.5</v>
      </c>
      <c r="F6" s="119">
        <v>18.5</v>
      </c>
      <c r="G6" s="119">
        <v>8</v>
      </c>
      <c r="H6" s="119">
        <v>15</v>
      </c>
      <c r="I6" s="119">
        <v>5</v>
      </c>
      <c r="J6" s="120">
        <v>15</v>
      </c>
      <c r="K6" s="119">
        <v>15</v>
      </c>
      <c r="L6" s="121">
        <v>94</v>
      </c>
      <c r="M6" s="122">
        <v>115</v>
      </c>
      <c r="N6" s="130">
        <v>699960</v>
      </c>
      <c r="O6" s="124">
        <v>736800</v>
      </c>
      <c r="P6" s="125">
        <f t="shared" si="0"/>
        <v>36840</v>
      </c>
      <c r="Q6" s="55">
        <f t="shared" si="1"/>
        <v>0.05</v>
      </c>
    </row>
    <row r="7" spans="1:414" ht="53.1" customHeight="1" thickBot="1">
      <c r="A7" s="131" t="s">
        <v>27</v>
      </c>
      <c r="B7" s="127" t="s">
        <v>28</v>
      </c>
      <c r="C7" s="132" t="s">
        <v>29</v>
      </c>
      <c r="D7" s="127" t="s">
        <v>30</v>
      </c>
      <c r="E7" s="119">
        <v>17</v>
      </c>
      <c r="F7" s="119">
        <v>17</v>
      </c>
      <c r="G7" s="119">
        <v>10</v>
      </c>
      <c r="H7" s="119">
        <v>12</v>
      </c>
      <c r="I7" s="119">
        <v>5</v>
      </c>
      <c r="J7" s="120">
        <v>15</v>
      </c>
      <c r="K7" s="119">
        <v>14.5</v>
      </c>
      <c r="L7" s="121">
        <v>90.5</v>
      </c>
      <c r="M7" s="122">
        <v>114.5</v>
      </c>
      <c r="N7" s="133">
        <v>344850</v>
      </c>
      <c r="O7" s="124">
        <v>363000</v>
      </c>
      <c r="P7" s="134">
        <f t="shared" si="0"/>
        <v>18150</v>
      </c>
      <c r="Q7" s="55">
        <f t="shared" si="1"/>
        <v>0.05</v>
      </c>
    </row>
    <row r="8" spans="1:414" ht="53.1" customHeight="1" thickBot="1">
      <c r="A8" s="135" t="s">
        <v>31</v>
      </c>
      <c r="B8" s="127" t="s">
        <v>32</v>
      </c>
      <c r="C8" s="132" t="s">
        <v>33</v>
      </c>
      <c r="D8" s="127" t="s">
        <v>34</v>
      </c>
      <c r="E8" s="119">
        <v>16.5</v>
      </c>
      <c r="F8" s="119">
        <v>17.5</v>
      </c>
      <c r="G8" s="119">
        <v>10</v>
      </c>
      <c r="H8" s="119">
        <v>11</v>
      </c>
      <c r="I8" s="119">
        <v>5</v>
      </c>
      <c r="J8" s="120">
        <v>15</v>
      </c>
      <c r="K8" s="119">
        <v>14.5</v>
      </c>
      <c r="L8" s="121">
        <v>89.5</v>
      </c>
      <c r="M8" s="122">
        <v>113.5</v>
      </c>
      <c r="N8" s="133">
        <v>557916</v>
      </c>
      <c r="O8" s="133">
        <v>587280</v>
      </c>
      <c r="P8" s="125">
        <f t="shared" si="0"/>
        <v>29364</v>
      </c>
      <c r="Q8" s="55">
        <f t="shared" si="1"/>
        <v>0.05</v>
      </c>
    </row>
    <row r="9" spans="1:414" ht="53.1" customHeight="1" thickBot="1">
      <c r="A9" s="94" t="s">
        <v>78</v>
      </c>
      <c r="B9" s="83" t="s">
        <v>79</v>
      </c>
      <c r="C9" s="70" t="s">
        <v>80</v>
      </c>
      <c r="D9" s="83" t="s">
        <v>77</v>
      </c>
      <c r="E9" s="80">
        <v>16</v>
      </c>
      <c r="F9" s="80">
        <v>17.5</v>
      </c>
      <c r="G9" s="80">
        <v>7.5</v>
      </c>
      <c r="H9" s="80">
        <v>12</v>
      </c>
      <c r="I9" s="80">
        <v>4.5</v>
      </c>
      <c r="J9" s="99">
        <v>14</v>
      </c>
      <c r="K9" s="80">
        <v>15</v>
      </c>
      <c r="L9" s="79">
        <v>86.5</v>
      </c>
      <c r="M9" s="78">
        <v>112.5</v>
      </c>
      <c r="N9" s="40">
        <v>1528170</v>
      </c>
      <c r="O9" s="41">
        <v>1608600</v>
      </c>
      <c r="P9" s="22">
        <f t="shared" si="0"/>
        <v>80430</v>
      </c>
      <c r="Q9" s="55">
        <f t="shared" si="1"/>
        <v>0.05</v>
      </c>
    </row>
    <row r="10" spans="1:414" ht="53.1" customHeight="1" thickBot="1">
      <c r="A10" s="126" t="s">
        <v>81</v>
      </c>
      <c r="B10" s="136" t="s">
        <v>82</v>
      </c>
      <c r="C10" s="137" t="s">
        <v>83</v>
      </c>
      <c r="D10" s="136" t="s">
        <v>84</v>
      </c>
      <c r="E10" s="119">
        <v>13.5</v>
      </c>
      <c r="F10" s="119">
        <v>18.5</v>
      </c>
      <c r="G10" s="119">
        <v>7</v>
      </c>
      <c r="H10" s="119">
        <v>12.5</v>
      </c>
      <c r="I10" s="119">
        <v>5</v>
      </c>
      <c r="J10" s="120">
        <v>14.5</v>
      </c>
      <c r="K10" s="119">
        <v>15</v>
      </c>
      <c r="L10" s="121">
        <v>86</v>
      </c>
      <c r="M10" s="122">
        <v>112</v>
      </c>
      <c r="N10" s="133">
        <v>1166600</v>
      </c>
      <c r="O10" s="124">
        <v>1228000</v>
      </c>
      <c r="P10" s="125">
        <f t="shared" si="0"/>
        <v>61400</v>
      </c>
      <c r="Q10" s="55">
        <f t="shared" si="1"/>
        <v>0.05</v>
      </c>
    </row>
    <row r="11" spans="1:414" s="15" customFormat="1" ht="53.1" customHeight="1" thickBot="1">
      <c r="A11" s="126" t="s">
        <v>141</v>
      </c>
      <c r="B11" s="127" t="s">
        <v>142</v>
      </c>
      <c r="C11" s="132" t="s">
        <v>143</v>
      </c>
      <c r="D11" s="138" t="s">
        <v>144</v>
      </c>
      <c r="E11" s="119">
        <v>17</v>
      </c>
      <c r="F11" s="119">
        <v>13</v>
      </c>
      <c r="G11" s="119">
        <v>8.5</v>
      </c>
      <c r="H11" s="119">
        <v>14.5</v>
      </c>
      <c r="I11" s="119">
        <v>4.5</v>
      </c>
      <c r="J11" s="120">
        <v>13</v>
      </c>
      <c r="K11" s="119">
        <v>14.5</v>
      </c>
      <c r="L11" s="121">
        <v>85</v>
      </c>
      <c r="M11" s="122">
        <v>111</v>
      </c>
      <c r="N11" s="133">
        <v>279984</v>
      </c>
      <c r="O11" s="124">
        <v>294720</v>
      </c>
      <c r="P11" s="125">
        <f t="shared" si="0"/>
        <v>14736</v>
      </c>
      <c r="Q11" s="55">
        <f t="shared" si="1"/>
        <v>0.05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</row>
    <row r="12" spans="1:414" s="15" customFormat="1" ht="53.1" customHeight="1">
      <c r="A12" s="39" t="s">
        <v>171</v>
      </c>
      <c r="B12" s="71" t="s">
        <v>172</v>
      </c>
      <c r="C12" s="139" t="s">
        <v>173</v>
      </c>
      <c r="D12" s="71" t="s">
        <v>159</v>
      </c>
      <c r="E12" s="80">
        <v>14.5</v>
      </c>
      <c r="F12" s="80">
        <v>18</v>
      </c>
      <c r="G12" s="80">
        <v>7</v>
      </c>
      <c r="H12" s="80">
        <v>15</v>
      </c>
      <c r="I12" s="80">
        <v>5</v>
      </c>
      <c r="J12" s="99">
        <v>15</v>
      </c>
      <c r="K12" s="80">
        <v>15</v>
      </c>
      <c r="L12" s="79">
        <v>89.5</v>
      </c>
      <c r="M12" s="78">
        <v>110.5</v>
      </c>
      <c r="N12" s="140">
        <v>746520</v>
      </c>
      <c r="O12" s="141">
        <v>785920</v>
      </c>
      <c r="P12" s="142">
        <f t="shared" si="0"/>
        <v>39400</v>
      </c>
      <c r="Q12" s="56">
        <f t="shared" si="1"/>
        <v>5.0132328990228014E-2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</row>
    <row r="13" spans="1:414" s="15" customFormat="1" ht="53.25" customHeight="1" thickBot="1">
      <c r="A13" s="143" t="s">
        <v>122</v>
      </c>
      <c r="B13" s="144" t="s">
        <v>123</v>
      </c>
      <c r="C13" s="145" t="s">
        <v>124</v>
      </c>
      <c r="D13" s="144" t="s">
        <v>125</v>
      </c>
      <c r="E13" s="146">
        <v>14.5</v>
      </c>
      <c r="F13" s="146">
        <v>16.5</v>
      </c>
      <c r="G13" s="146">
        <v>10</v>
      </c>
      <c r="H13" s="146">
        <v>11</v>
      </c>
      <c r="I13" s="146">
        <v>5</v>
      </c>
      <c r="J13" s="147">
        <v>12.5</v>
      </c>
      <c r="K13" s="146">
        <v>15</v>
      </c>
      <c r="L13" s="148">
        <v>84.5</v>
      </c>
      <c r="M13" s="149">
        <v>110.5</v>
      </c>
      <c r="N13" s="34">
        <v>583300</v>
      </c>
      <c r="O13" s="35">
        <v>614000</v>
      </c>
      <c r="P13" s="12">
        <f t="shared" si="0"/>
        <v>30700</v>
      </c>
      <c r="Q13" s="55">
        <f t="shared" si="1"/>
        <v>0.05</v>
      </c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</row>
    <row r="14" spans="1:414" s="15" customFormat="1" ht="53.1" customHeight="1">
      <c r="A14" s="50" t="s">
        <v>156</v>
      </c>
      <c r="B14" s="62" t="s">
        <v>157</v>
      </c>
      <c r="C14" s="68" t="s">
        <v>158</v>
      </c>
      <c r="D14" s="62" t="s">
        <v>159</v>
      </c>
      <c r="E14" s="66">
        <v>14</v>
      </c>
      <c r="F14" s="66">
        <v>18</v>
      </c>
      <c r="G14" s="66">
        <v>7</v>
      </c>
      <c r="H14" s="66">
        <v>15</v>
      </c>
      <c r="I14" s="66">
        <v>5</v>
      </c>
      <c r="J14" s="98">
        <v>15</v>
      </c>
      <c r="K14" s="66">
        <v>15</v>
      </c>
      <c r="L14" s="76">
        <v>89</v>
      </c>
      <c r="M14" s="74">
        <v>110</v>
      </c>
      <c r="N14" s="150">
        <v>746520</v>
      </c>
      <c r="O14" s="151">
        <v>785920</v>
      </c>
      <c r="P14" s="152">
        <f t="shared" si="0"/>
        <v>39400</v>
      </c>
      <c r="Q14" s="56">
        <f t="shared" si="1"/>
        <v>5.0132328990228014E-2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</row>
    <row r="15" spans="1:414" s="15" customFormat="1" ht="53.1" customHeight="1" thickBot="1">
      <c r="A15" s="153" t="s">
        <v>74</v>
      </c>
      <c r="B15" s="154" t="s">
        <v>75</v>
      </c>
      <c r="C15" s="155" t="s">
        <v>76</v>
      </c>
      <c r="D15" s="154" t="s">
        <v>77</v>
      </c>
      <c r="E15" s="146">
        <v>16</v>
      </c>
      <c r="F15" s="146">
        <v>17.5</v>
      </c>
      <c r="G15" s="146">
        <v>6</v>
      </c>
      <c r="H15" s="146">
        <v>11.5</v>
      </c>
      <c r="I15" s="146">
        <v>4.5</v>
      </c>
      <c r="J15" s="147">
        <v>14</v>
      </c>
      <c r="K15" s="146">
        <v>14.5</v>
      </c>
      <c r="L15" s="148">
        <v>84</v>
      </c>
      <c r="M15" s="149">
        <v>110</v>
      </c>
      <c r="N15" s="34">
        <v>873240</v>
      </c>
      <c r="O15" s="35">
        <v>919200</v>
      </c>
      <c r="P15" s="12">
        <f t="shared" si="0"/>
        <v>45960</v>
      </c>
      <c r="Q15" s="55">
        <f t="shared" si="1"/>
        <v>0.05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</row>
    <row r="16" spans="1:414" s="15" customFormat="1" ht="53.1" customHeight="1" thickBot="1">
      <c r="A16" s="156" t="s">
        <v>62</v>
      </c>
      <c r="B16" s="127" t="s">
        <v>63</v>
      </c>
      <c r="C16" s="128" t="s">
        <v>64</v>
      </c>
      <c r="D16" s="129" t="s">
        <v>65</v>
      </c>
      <c r="E16" s="119">
        <v>14.5</v>
      </c>
      <c r="F16" s="119">
        <v>17</v>
      </c>
      <c r="G16" s="119">
        <v>8</v>
      </c>
      <c r="H16" s="119">
        <v>14.5</v>
      </c>
      <c r="I16" s="119">
        <v>4.5</v>
      </c>
      <c r="J16" s="120">
        <v>15</v>
      </c>
      <c r="K16" s="119">
        <v>15</v>
      </c>
      <c r="L16" s="121">
        <v>88.5</v>
      </c>
      <c r="M16" s="122">
        <v>109.5</v>
      </c>
      <c r="N16" s="133">
        <v>979944</v>
      </c>
      <c r="O16" s="124">
        <v>1031520</v>
      </c>
      <c r="P16" s="125">
        <f t="shared" si="0"/>
        <v>51576</v>
      </c>
      <c r="Q16" s="55">
        <f t="shared" si="1"/>
        <v>0.05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</row>
    <row r="17" spans="1:414" s="15" customFormat="1" ht="53.1" customHeight="1" thickBot="1">
      <c r="A17" s="156" t="s">
        <v>126</v>
      </c>
      <c r="B17" s="127" t="s">
        <v>127</v>
      </c>
      <c r="C17" s="132" t="s">
        <v>128</v>
      </c>
      <c r="D17" s="138" t="s">
        <v>129</v>
      </c>
      <c r="E17" s="119">
        <v>15</v>
      </c>
      <c r="F17" s="119">
        <v>15</v>
      </c>
      <c r="G17" s="119">
        <v>10</v>
      </c>
      <c r="H17" s="119">
        <v>10.5</v>
      </c>
      <c r="I17" s="119">
        <v>3.5</v>
      </c>
      <c r="J17" s="120">
        <v>13.5</v>
      </c>
      <c r="K17" s="119">
        <v>15</v>
      </c>
      <c r="L17" s="121">
        <v>82.5</v>
      </c>
      <c r="M17" s="122">
        <v>108.5</v>
      </c>
      <c r="N17" s="133">
        <v>1889892</v>
      </c>
      <c r="O17" s="124">
        <v>1989360</v>
      </c>
      <c r="P17" s="125">
        <f t="shared" si="0"/>
        <v>99468</v>
      </c>
      <c r="Q17" s="55">
        <f t="shared" si="1"/>
        <v>0.05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</row>
    <row r="18" spans="1:414" s="15" customFormat="1" ht="53.1" customHeight="1">
      <c r="A18" s="159" t="s">
        <v>58</v>
      </c>
      <c r="B18" s="160" t="s">
        <v>59</v>
      </c>
      <c r="C18" s="161" t="s">
        <v>60</v>
      </c>
      <c r="D18" s="162" t="s">
        <v>61</v>
      </c>
      <c r="E18" s="163">
        <v>18</v>
      </c>
      <c r="F18" s="163">
        <v>18</v>
      </c>
      <c r="G18" s="163">
        <v>8</v>
      </c>
      <c r="H18" s="163">
        <v>15</v>
      </c>
      <c r="I18" s="163">
        <v>5</v>
      </c>
      <c r="J18" s="164">
        <v>15</v>
      </c>
      <c r="K18" s="163">
        <v>15</v>
      </c>
      <c r="L18" s="165">
        <v>94</v>
      </c>
      <c r="M18" s="166">
        <v>108</v>
      </c>
      <c r="N18" s="32">
        <v>699960</v>
      </c>
      <c r="O18" s="33">
        <v>736800</v>
      </c>
      <c r="P18" s="11">
        <f t="shared" si="0"/>
        <v>36840</v>
      </c>
      <c r="Q18" s="55">
        <f t="shared" si="1"/>
        <v>0.05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</row>
    <row r="19" spans="1:414" s="15" customFormat="1" ht="53.1" customHeight="1" thickBot="1">
      <c r="A19" s="24" t="s">
        <v>130</v>
      </c>
      <c r="B19" s="63" t="s">
        <v>131</v>
      </c>
      <c r="C19" s="157" t="s">
        <v>132</v>
      </c>
      <c r="D19" s="158" t="s">
        <v>133</v>
      </c>
      <c r="E19" s="67">
        <v>16</v>
      </c>
      <c r="F19" s="67">
        <v>16.5</v>
      </c>
      <c r="G19" s="67">
        <v>10</v>
      </c>
      <c r="H19" s="67">
        <v>12</v>
      </c>
      <c r="I19" s="67">
        <v>3.5</v>
      </c>
      <c r="J19" s="100">
        <v>12.5</v>
      </c>
      <c r="K19" s="67">
        <v>12.5</v>
      </c>
      <c r="L19" s="77">
        <v>83</v>
      </c>
      <c r="M19" s="75">
        <v>108</v>
      </c>
      <c r="N19" s="40">
        <v>699960</v>
      </c>
      <c r="O19" s="41">
        <v>736800</v>
      </c>
      <c r="P19" s="45">
        <f t="shared" si="0"/>
        <v>36840</v>
      </c>
      <c r="Q19" s="55">
        <f t="shared" si="1"/>
        <v>0.05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</row>
    <row r="20" spans="1:414" ht="53.1" customHeight="1" thickBot="1">
      <c r="A20" s="92" t="s">
        <v>174</v>
      </c>
      <c r="B20" s="71" t="s">
        <v>175</v>
      </c>
      <c r="C20" s="72" t="s">
        <v>176</v>
      </c>
      <c r="D20" s="73" t="s">
        <v>144</v>
      </c>
      <c r="E20" s="80">
        <v>15.5</v>
      </c>
      <c r="F20" s="80">
        <v>13</v>
      </c>
      <c r="G20" s="80">
        <v>8</v>
      </c>
      <c r="H20" s="80">
        <v>14.5</v>
      </c>
      <c r="I20" s="80">
        <v>4.5</v>
      </c>
      <c r="J20" s="99">
        <v>11.5</v>
      </c>
      <c r="K20" s="80">
        <v>14.5</v>
      </c>
      <c r="L20" s="79">
        <v>81.5</v>
      </c>
      <c r="M20" s="78">
        <v>107.5</v>
      </c>
      <c r="N20" s="36">
        <v>279984</v>
      </c>
      <c r="O20" s="37">
        <v>294720</v>
      </c>
      <c r="P20" s="22">
        <f t="shared" si="0"/>
        <v>14736</v>
      </c>
      <c r="Q20" s="55">
        <f t="shared" si="1"/>
        <v>0.05</v>
      </c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</row>
    <row r="21" spans="1:414" ht="53.1" customHeight="1">
      <c r="A21" s="23" t="s">
        <v>50</v>
      </c>
      <c r="B21" s="62" t="s">
        <v>51</v>
      </c>
      <c r="C21" s="60" t="s">
        <v>52</v>
      </c>
      <c r="D21" s="61" t="s">
        <v>53</v>
      </c>
      <c r="E21" s="66">
        <v>14</v>
      </c>
      <c r="F21" s="66">
        <v>16.5</v>
      </c>
      <c r="G21" s="66">
        <v>7.5</v>
      </c>
      <c r="H21" s="66">
        <v>12</v>
      </c>
      <c r="I21" s="66">
        <v>4.5</v>
      </c>
      <c r="J21" s="98">
        <v>15</v>
      </c>
      <c r="K21" s="66">
        <v>15</v>
      </c>
      <c r="L21" s="76">
        <v>84.5</v>
      </c>
      <c r="M21" s="74">
        <v>105.5</v>
      </c>
      <c r="N21" s="150">
        <v>933280</v>
      </c>
      <c r="O21" s="151">
        <v>982400</v>
      </c>
      <c r="P21" s="152">
        <f t="shared" si="0"/>
        <v>49120</v>
      </c>
      <c r="Q21" s="55">
        <f t="shared" si="1"/>
        <v>0.05</v>
      </c>
    </row>
    <row r="22" spans="1:414" ht="67.5" customHeight="1" thickBot="1">
      <c r="A22" s="167" t="s">
        <v>163</v>
      </c>
      <c r="B22" s="144" t="s">
        <v>164</v>
      </c>
      <c r="C22" s="145" t="s">
        <v>165</v>
      </c>
      <c r="D22" s="168" t="s">
        <v>166</v>
      </c>
      <c r="E22" s="146">
        <v>14.5</v>
      </c>
      <c r="F22" s="146">
        <v>14.5</v>
      </c>
      <c r="G22" s="146">
        <v>9</v>
      </c>
      <c r="H22" s="146">
        <v>13.5</v>
      </c>
      <c r="I22" s="146">
        <v>3.5</v>
      </c>
      <c r="J22" s="147">
        <v>13.5</v>
      </c>
      <c r="K22" s="146">
        <v>13</v>
      </c>
      <c r="L22" s="148">
        <v>81.5</v>
      </c>
      <c r="M22" s="149">
        <v>105.5</v>
      </c>
      <c r="N22" s="34">
        <v>1048914</v>
      </c>
      <c r="O22" s="35">
        <v>1104120</v>
      </c>
      <c r="P22" s="12">
        <f t="shared" si="0"/>
        <v>55206</v>
      </c>
      <c r="Q22" s="55">
        <f t="shared" si="1"/>
        <v>0.05</v>
      </c>
    </row>
    <row r="23" spans="1:414" s="19" customFormat="1" ht="53.1" customHeight="1" thickBot="1">
      <c r="A23" s="23" t="s">
        <v>134</v>
      </c>
      <c r="B23" s="62" t="s">
        <v>135</v>
      </c>
      <c r="C23" s="68" t="s">
        <v>136</v>
      </c>
      <c r="D23" s="69" t="s">
        <v>106</v>
      </c>
      <c r="E23" s="66">
        <v>14</v>
      </c>
      <c r="F23" s="66">
        <v>15</v>
      </c>
      <c r="G23" s="66">
        <v>9.5</v>
      </c>
      <c r="H23" s="66">
        <v>12</v>
      </c>
      <c r="I23" s="66">
        <v>3.5</v>
      </c>
      <c r="J23" s="98">
        <v>14</v>
      </c>
      <c r="K23" s="66">
        <v>14.5</v>
      </c>
      <c r="L23" s="76">
        <v>82.5</v>
      </c>
      <c r="M23" s="74">
        <v>103.5</v>
      </c>
      <c r="N23" s="43">
        <v>933200</v>
      </c>
      <c r="O23" s="44">
        <v>982400</v>
      </c>
      <c r="P23" s="11">
        <f t="shared" si="0"/>
        <v>49200</v>
      </c>
      <c r="Q23" s="56">
        <f t="shared" si="1"/>
        <v>5.0081433224755702E-2</v>
      </c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414" ht="53.1" customHeight="1" thickBot="1">
      <c r="A24" s="156" t="s">
        <v>153</v>
      </c>
      <c r="B24" s="127" t="s">
        <v>154</v>
      </c>
      <c r="C24" s="132" t="s">
        <v>155</v>
      </c>
      <c r="D24" s="138" t="s">
        <v>99</v>
      </c>
      <c r="E24" s="119">
        <v>15</v>
      </c>
      <c r="F24" s="119">
        <v>15</v>
      </c>
      <c r="G24" s="119">
        <v>8.5</v>
      </c>
      <c r="H24" s="119">
        <v>12</v>
      </c>
      <c r="I24" s="119">
        <v>5</v>
      </c>
      <c r="J24" s="120">
        <v>11.5</v>
      </c>
      <c r="K24" s="119">
        <v>15</v>
      </c>
      <c r="L24" s="121">
        <v>82</v>
      </c>
      <c r="M24" s="122">
        <v>103</v>
      </c>
      <c r="N24" s="133">
        <v>839952</v>
      </c>
      <c r="O24" s="133">
        <v>884160</v>
      </c>
      <c r="P24" s="125">
        <f t="shared" si="0"/>
        <v>44208</v>
      </c>
      <c r="Q24" s="55">
        <f t="shared" si="1"/>
        <v>0.05</v>
      </c>
    </row>
    <row r="25" spans="1:414" ht="53.1" customHeight="1">
      <c r="A25" s="170" t="s">
        <v>160</v>
      </c>
      <c r="B25" s="160" t="s">
        <v>161</v>
      </c>
      <c r="C25" s="171" t="s">
        <v>162</v>
      </c>
      <c r="D25" s="172" t="s">
        <v>152</v>
      </c>
      <c r="E25" s="163">
        <v>13</v>
      </c>
      <c r="F25" s="163">
        <v>15.5</v>
      </c>
      <c r="G25" s="163">
        <v>7</v>
      </c>
      <c r="H25" s="163">
        <v>14.5</v>
      </c>
      <c r="I25" s="163">
        <v>4</v>
      </c>
      <c r="J25" s="164">
        <v>13</v>
      </c>
      <c r="K25" s="163">
        <v>13.5</v>
      </c>
      <c r="L25" s="165">
        <v>80.5</v>
      </c>
      <c r="M25" s="166">
        <v>101.5</v>
      </c>
      <c r="N25" s="33">
        <v>1166600</v>
      </c>
      <c r="O25" s="33">
        <v>1228000</v>
      </c>
      <c r="P25" s="11">
        <f t="shared" si="0"/>
        <v>61400</v>
      </c>
      <c r="Q25" s="55">
        <f t="shared" si="1"/>
        <v>0.05</v>
      </c>
    </row>
    <row r="26" spans="1:414" ht="54.75" customHeight="1" thickBot="1">
      <c r="A26" s="169" t="s">
        <v>100</v>
      </c>
      <c r="B26" s="71" t="s">
        <v>101</v>
      </c>
      <c r="C26" s="114" t="s">
        <v>102</v>
      </c>
      <c r="D26" s="115" t="s">
        <v>65</v>
      </c>
      <c r="E26" s="80">
        <v>14.5</v>
      </c>
      <c r="F26" s="80">
        <v>16</v>
      </c>
      <c r="G26" s="80">
        <v>6.5</v>
      </c>
      <c r="H26" s="80">
        <v>14</v>
      </c>
      <c r="I26" s="80">
        <v>4.5</v>
      </c>
      <c r="J26" s="99">
        <v>10</v>
      </c>
      <c r="K26" s="80">
        <v>15</v>
      </c>
      <c r="L26" s="79">
        <v>80.5</v>
      </c>
      <c r="M26" s="78">
        <v>101.5</v>
      </c>
      <c r="N26" s="36">
        <v>1049940</v>
      </c>
      <c r="O26" s="37">
        <v>1105200</v>
      </c>
      <c r="P26" s="22">
        <f t="shared" si="0"/>
        <v>55260</v>
      </c>
      <c r="Q26" s="55">
        <f t="shared" si="1"/>
        <v>0.05</v>
      </c>
    </row>
    <row r="27" spans="1:414" ht="53.1" hidden="1" customHeight="1" thickBot="1">
      <c r="A27" s="24"/>
      <c r="B27" s="82"/>
      <c r="C27" s="65"/>
      <c r="D27" s="82"/>
      <c r="E27" s="67"/>
      <c r="F27" s="67"/>
      <c r="G27" s="67"/>
      <c r="H27" s="67"/>
      <c r="I27" s="67"/>
      <c r="J27" s="100"/>
      <c r="K27" s="67"/>
      <c r="L27" s="77"/>
      <c r="M27" s="75"/>
      <c r="N27" s="40"/>
      <c r="O27" s="41"/>
      <c r="P27" s="45"/>
      <c r="Q27" s="55"/>
    </row>
    <row r="28" spans="1:414" ht="53.1" customHeight="1">
      <c r="A28" s="159" t="s">
        <v>66</v>
      </c>
      <c r="B28" s="173" t="s">
        <v>67</v>
      </c>
      <c r="C28" s="161" t="s">
        <v>68</v>
      </c>
      <c r="D28" s="162" t="s">
        <v>69</v>
      </c>
      <c r="E28" s="163">
        <v>12</v>
      </c>
      <c r="F28" s="163">
        <v>16.5</v>
      </c>
      <c r="G28" s="163">
        <v>9</v>
      </c>
      <c r="H28" s="163">
        <v>11</v>
      </c>
      <c r="I28" s="163">
        <v>4.5</v>
      </c>
      <c r="J28" s="164">
        <v>13.5</v>
      </c>
      <c r="K28" s="163">
        <v>15</v>
      </c>
      <c r="L28" s="165">
        <v>81.5</v>
      </c>
      <c r="M28" s="166">
        <v>100.5</v>
      </c>
      <c r="N28" s="32">
        <v>856339.5</v>
      </c>
      <c r="O28" s="38">
        <v>901410</v>
      </c>
      <c r="P28" s="11">
        <f t="shared" ref="P28:P48" si="2">O28-N28</f>
        <v>45070.5</v>
      </c>
      <c r="Q28" s="55">
        <f t="shared" ref="Q28:Q48" si="3">P28/O28</f>
        <v>0.05</v>
      </c>
    </row>
    <row r="29" spans="1:414" ht="53.1" customHeight="1">
      <c r="A29" s="174" t="s">
        <v>38</v>
      </c>
      <c r="B29" s="175" t="s">
        <v>39</v>
      </c>
      <c r="C29" s="176" t="s">
        <v>40</v>
      </c>
      <c r="D29" s="177" t="s">
        <v>41</v>
      </c>
      <c r="E29" s="178">
        <v>19.5</v>
      </c>
      <c r="F29" s="178">
        <v>16</v>
      </c>
      <c r="G29" s="178">
        <v>10</v>
      </c>
      <c r="H29" s="178">
        <v>10</v>
      </c>
      <c r="I29" s="178">
        <v>5</v>
      </c>
      <c r="J29" s="192">
        <v>10</v>
      </c>
      <c r="K29" s="178">
        <v>11</v>
      </c>
      <c r="L29" s="180">
        <v>81.5</v>
      </c>
      <c r="M29" s="181">
        <v>100.5</v>
      </c>
      <c r="N29" s="182">
        <v>699960</v>
      </c>
      <c r="O29" s="183">
        <v>736800</v>
      </c>
      <c r="P29" s="184">
        <f t="shared" si="2"/>
        <v>36840</v>
      </c>
      <c r="Q29" s="55">
        <f t="shared" si="3"/>
        <v>0.05</v>
      </c>
    </row>
    <row r="30" spans="1:414" ht="53.1" customHeight="1" thickBot="1">
      <c r="A30" s="169" t="s">
        <v>96</v>
      </c>
      <c r="B30" s="71" t="s">
        <v>97</v>
      </c>
      <c r="C30" s="114" t="s">
        <v>98</v>
      </c>
      <c r="D30" s="115" t="s">
        <v>99</v>
      </c>
      <c r="E30" s="80">
        <v>15.5</v>
      </c>
      <c r="F30" s="80">
        <v>16</v>
      </c>
      <c r="G30" s="80">
        <v>7</v>
      </c>
      <c r="H30" s="80">
        <v>13</v>
      </c>
      <c r="I30" s="80">
        <v>5</v>
      </c>
      <c r="J30" s="193">
        <v>12</v>
      </c>
      <c r="K30" s="80">
        <v>15</v>
      </c>
      <c r="L30" s="79">
        <v>83.5</v>
      </c>
      <c r="M30" s="78">
        <v>100.5</v>
      </c>
      <c r="N30" s="140">
        <v>745256</v>
      </c>
      <c r="O30" s="185">
        <v>784480</v>
      </c>
      <c r="P30" s="142">
        <f t="shared" si="2"/>
        <v>39224</v>
      </c>
      <c r="Q30" s="55">
        <f t="shared" si="3"/>
        <v>0.05</v>
      </c>
    </row>
    <row r="31" spans="1:414" ht="53.1" customHeight="1">
      <c r="A31" s="159" t="s">
        <v>111</v>
      </c>
      <c r="B31" s="160" t="s">
        <v>112</v>
      </c>
      <c r="C31" s="171" t="s">
        <v>113</v>
      </c>
      <c r="D31" s="172" t="s">
        <v>114</v>
      </c>
      <c r="E31" s="163">
        <v>15.5</v>
      </c>
      <c r="F31" s="163">
        <v>14.5</v>
      </c>
      <c r="G31" s="163">
        <v>8</v>
      </c>
      <c r="H31" s="163">
        <v>11</v>
      </c>
      <c r="I31" s="163">
        <v>5</v>
      </c>
      <c r="J31" s="164">
        <v>15</v>
      </c>
      <c r="K31" s="163">
        <v>15</v>
      </c>
      <c r="L31" s="165">
        <v>84</v>
      </c>
      <c r="M31" s="166">
        <v>100</v>
      </c>
      <c r="N31" s="32">
        <v>186656</v>
      </c>
      <c r="O31" s="33">
        <v>196480</v>
      </c>
      <c r="P31" s="11">
        <f t="shared" si="2"/>
        <v>9824</v>
      </c>
      <c r="Q31" s="55">
        <f t="shared" si="3"/>
        <v>0.05</v>
      </c>
    </row>
    <row r="32" spans="1:414" ht="53.1" customHeight="1" thickBot="1">
      <c r="A32" s="186" t="s">
        <v>35</v>
      </c>
      <c r="B32" s="63" t="s">
        <v>36</v>
      </c>
      <c r="C32" s="157" t="s">
        <v>37</v>
      </c>
      <c r="D32" s="187" t="s">
        <v>26</v>
      </c>
      <c r="E32" s="67">
        <v>14</v>
      </c>
      <c r="F32" s="67">
        <v>15.5</v>
      </c>
      <c r="G32" s="67">
        <v>6</v>
      </c>
      <c r="H32" s="67">
        <v>15</v>
      </c>
      <c r="I32" s="67">
        <v>5</v>
      </c>
      <c r="J32" s="100">
        <v>11</v>
      </c>
      <c r="K32" s="67">
        <v>12.5</v>
      </c>
      <c r="L32" s="77">
        <v>79</v>
      </c>
      <c r="M32" s="75">
        <v>100</v>
      </c>
      <c r="N32" s="40">
        <v>1166600</v>
      </c>
      <c r="O32" s="41">
        <v>1228000</v>
      </c>
      <c r="P32" s="45">
        <f t="shared" si="2"/>
        <v>61400</v>
      </c>
      <c r="Q32" s="55">
        <f t="shared" si="3"/>
        <v>0.05</v>
      </c>
    </row>
    <row r="33" spans="1:414" ht="53.1" customHeight="1">
      <c r="A33" s="159" t="s">
        <v>103</v>
      </c>
      <c r="B33" s="160" t="s">
        <v>104</v>
      </c>
      <c r="C33" s="161" t="s">
        <v>105</v>
      </c>
      <c r="D33" s="162" t="s">
        <v>106</v>
      </c>
      <c r="E33" s="163">
        <v>14.5</v>
      </c>
      <c r="F33" s="163">
        <v>15</v>
      </c>
      <c r="G33" s="163">
        <v>9</v>
      </c>
      <c r="H33" s="163">
        <v>10.5</v>
      </c>
      <c r="I33" s="163">
        <v>4</v>
      </c>
      <c r="J33" s="164">
        <v>13</v>
      </c>
      <c r="K33" s="163">
        <v>14.5</v>
      </c>
      <c r="L33" s="165">
        <v>80.5</v>
      </c>
      <c r="M33" s="166">
        <v>99.5</v>
      </c>
      <c r="N33" s="32">
        <v>780767</v>
      </c>
      <c r="O33" s="38">
        <v>821860</v>
      </c>
      <c r="P33" s="11">
        <f t="shared" si="2"/>
        <v>41093</v>
      </c>
      <c r="Q33" s="55">
        <f t="shared" si="3"/>
        <v>0.05</v>
      </c>
    </row>
    <row r="34" spans="1:414" ht="53.1" customHeight="1" thickBot="1">
      <c r="A34" s="169" t="s">
        <v>149</v>
      </c>
      <c r="B34" s="71" t="s">
        <v>150</v>
      </c>
      <c r="C34" s="72" t="s">
        <v>151</v>
      </c>
      <c r="D34" s="73" t="s">
        <v>152</v>
      </c>
      <c r="E34" s="80">
        <v>12.5</v>
      </c>
      <c r="F34" s="80">
        <v>16.5</v>
      </c>
      <c r="G34" s="80">
        <v>7</v>
      </c>
      <c r="H34" s="80">
        <v>14.5</v>
      </c>
      <c r="I34" s="80">
        <v>4</v>
      </c>
      <c r="J34" s="99">
        <v>12.5</v>
      </c>
      <c r="K34" s="80">
        <v>13.5</v>
      </c>
      <c r="L34" s="79">
        <v>80.5</v>
      </c>
      <c r="M34" s="78">
        <v>99.5</v>
      </c>
      <c r="N34" s="36">
        <v>933280</v>
      </c>
      <c r="O34" s="37">
        <v>982400</v>
      </c>
      <c r="P34" s="22">
        <f t="shared" si="2"/>
        <v>49120</v>
      </c>
      <c r="Q34" s="55">
        <f t="shared" si="3"/>
        <v>0.05</v>
      </c>
    </row>
    <row r="35" spans="1:414" ht="53.1" customHeight="1" thickBot="1">
      <c r="A35" s="156" t="s">
        <v>107</v>
      </c>
      <c r="B35" s="127" t="s">
        <v>108</v>
      </c>
      <c r="C35" s="128" t="s">
        <v>109</v>
      </c>
      <c r="D35" s="129" t="s">
        <v>110</v>
      </c>
      <c r="E35" s="119">
        <v>14</v>
      </c>
      <c r="F35" s="119">
        <v>16</v>
      </c>
      <c r="G35" s="119">
        <v>8</v>
      </c>
      <c r="H35" s="119">
        <v>10.5</v>
      </c>
      <c r="I35" s="119">
        <v>4.5</v>
      </c>
      <c r="J35" s="120">
        <v>15</v>
      </c>
      <c r="K35" s="119">
        <v>15</v>
      </c>
      <c r="L35" s="121">
        <v>83</v>
      </c>
      <c r="M35" s="122">
        <v>99</v>
      </c>
      <c r="N35" s="133">
        <v>186656</v>
      </c>
      <c r="O35" s="124">
        <v>196480</v>
      </c>
      <c r="P35" s="125">
        <f t="shared" si="2"/>
        <v>9824</v>
      </c>
      <c r="Q35" s="55">
        <f t="shared" si="3"/>
        <v>0.05</v>
      </c>
    </row>
    <row r="36" spans="1:414" ht="53.1" customHeight="1">
      <c r="A36" s="170" t="s">
        <v>167</v>
      </c>
      <c r="B36" s="160" t="s">
        <v>168</v>
      </c>
      <c r="C36" s="171" t="s">
        <v>169</v>
      </c>
      <c r="D36" s="172" t="s">
        <v>170</v>
      </c>
      <c r="E36" s="163">
        <v>14.5</v>
      </c>
      <c r="F36" s="163">
        <v>14.5</v>
      </c>
      <c r="G36" s="163">
        <v>9</v>
      </c>
      <c r="H36" s="163">
        <v>15</v>
      </c>
      <c r="I36" s="163">
        <v>4.5</v>
      </c>
      <c r="J36" s="164">
        <v>13.5</v>
      </c>
      <c r="K36" s="163">
        <v>13.5</v>
      </c>
      <c r="L36" s="165">
        <v>84.5</v>
      </c>
      <c r="M36" s="166">
        <v>98.5</v>
      </c>
      <c r="N36" s="32">
        <v>466640</v>
      </c>
      <c r="O36" s="33">
        <v>491200</v>
      </c>
      <c r="P36" s="11">
        <f t="shared" si="2"/>
        <v>24560</v>
      </c>
      <c r="Q36" s="55">
        <f t="shared" si="3"/>
        <v>0.05</v>
      </c>
    </row>
    <row r="37" spans="1:414" ht="53.1" customHeight="1">
      <c r="A37" s="174" t="s">
        <v>23</v>
      </c>
      <c r="B37" s="188" t="s">
        <v>24</v>
      </c>
      <c r="C37" s="176" t="s">
        <v>25</v>
      </c>
      <c r="D37" s="177" t="s">
        <v>26</v>
      </c>
      <c r="E37" s="178">
        <v>15.5</v>
      </c>
      <c r="F37" s="178">
        <v>15</v>
      </c>
      <c r="G37" s="178">
        <v>7</v>
      </c>
      <c r="H37" s="178">
        <v>13</v>
      </c>
      <c r="I37" s="178">
        <v>5</v>
      </c>
      <c r="J37" s="179">
        <v>11.5</v>
      </c>
      <c r="K37" s="178">
        <v>12.5</v>
      </c>
      <c r="L37" s="180">
        <v>79.5</v>
      </c>
      <c r="M37" s="181">
        <v>98.5</v>
      </c>
      <c r="N37" s="182">
        <v>689700</v>
      </c>
      <c r="O37" s="183">
        <v>726000</v>
      </c>
      <c r="P37" s="184">
        <f t="shared" si="2"/>
        <v>36300</v>
      </c>
      <c r="Q37" s="55">
        <f t="shared" si="3"/>
        <v>0.05</v>
      </c>
    </row>
    <row r="38" spans="1:414" ht="53.1" customHeight="1" thickBot="1">
      <c r="A38" s="24" t="s">
        <v>115</v>
      </c>
      <c r="B38" s="63" t="s">
        <v>116</v>
      </c>
      <c r="C38" s="157" t="s">
        <v>117</v>
      </c>
      <c r="D38" s="158" t="s">
        <v>99</v>
      </c>
      <c r="E38" s="67">
        <v>15</v>
      </c>
      <c r="F38" s="67">
        <v>16</v>
      </c>
      <c r="G38" s="67">
        <v>7</v>
      </c>
      <c r="H38" s="67">
        <v>14</v>
      </c>
      <c r="I38" s="67">
        <v>5</v>
      </c>
      <c r="J38" s="100">
        <v>9.5</v>
      </c>
      <c r="K38" s="67">
        <v>15</v>
      </c>
      <c r="L38" s="77">
        <v>81.5</v>
      </c>
      <c r="M38" s="75">
        <v>98.5</v>
      </c>
      <c r="N38" s="40">
        <v>763011.5</v>
      </c>
      <c r="O38" s="189">
        <v>803170</v>
      </c>
      <c r="P38" s="45">
        <f t="shared" si="2"/>
        <v>40158.5</v>
      </c>
      <c r="Q38" s="55">
        <f t="shared" si="3"/>
        <v>0.05</v>
      </c>
    </row>
    <row r="39" spans="1:414" ht="53.1" customHeight="1">
      <c r="A39" s="159" t="s">
        <v>70</v>
      </c>
      <c r="B39" s="190" t="s">
        <v>71</v>
      </c>
      <c r="C39" s="191" t="s">
        <v>72</v>
      </c>
      <c r="D39" s="190" t="s">
        <v>73</v>
      </c>
      <c r="E39" s="163">
        <v>12.5</v>
      </c>
      <c r="F39" s="163">
        <v>15</v>
      </c>
      <c r="G39" s="163">
        <v>6.5</v>
      </c>
      <c r="H39" s="163">
        <v>10.5</v>
      </c>
      <c r="I39" s="163">
        <v>4.5</v>
      </c>
      <c r="J39" s="164">
        <v>15</v>
      </c>
      <c r="K39" s="163">
        <v>15</v>
      </c>
      <c r="L39" s="165">
        <v>79</v>
      </c>
      <c r="M39" s="166">
        <v>98</v>
      </c>
      <c r="N39" s="32">
        <v>943407</v>
      </c>
      <c r="O39" s="33">
        <v>993060</v>
      </c>
      <c r="P39" s="11">
        <f t="shared" si="2"/>
        <v>49653</v>
      </c>
      <c r="Q39" s="55">
        <f t="shared" si="3"/>
        <v>0.05</v>
      </c>
    </row>
    <row r="40" spans="1:414" ht="53.1" customHeight="1" thickBot="1">
      <c r="A40" s="169" t="s">
        <v>54</v>
      </c>
      <c r="B40" s="71" t="s">
        <v>55</v>
      </c>
      <c r="C40" s="114" t="s">
        <v>56</v>
      </c>
      <c r="D40" s="115" t="s">
        <v>57</v>
      </c>
      <c r="E40" s="80">
        <v>18.5</v>
      </c>
      <c r="F40" s="80">
        <v>15.5</v>
      </c>
      <c r="G40" s="80">
        <v>9</v>
      </c>
      <c r="H40" s="80">
        <v>14</v>
      </c>
      <c r="I40" s="80">
        <v>5</v>
      </c>
      <c r="J40" s="99">
        <v>12</v>
      </c>
      <c r="K40" s="80">
        <v>13</v>
      </c>
      <c r="L40" s="79">
        <v>87</v>
      </c>
      <c r="M40" s="78">
        <v>98</v>
      </c>
      <c r="N40" s="36">
        <v>764085</v>
      </c>
      <c r="O40" s="37">
        <v>804300</v>
      </c>
      <c r="P40" s="22">
        <f t="shared" si="2"/>
        <v>40215</v>
      </c>
      <c r="Q40" s="55">
        <f t="shared" si="3"/>
        <v>0.05</v>
      </c>
    </row>
    <row r="41" spans="1:414" ht="48" customHeight="1" thickBot="1">
      <c r="A41" s="23" t="s">
        <v>118</v>
      </c>
      <c r="B41" s="62" t="s">
        <v>119</v>
      </c>
      <c r="C41" s="68" t="s">
        <v>120</v>
      </c>
      <c r="D41" s="69" t="s">
        <v>121</v>
      </c>
      <c r="E41" s="66">
        <v>12</v>
      </c>
      <c r="F41" s="66">
        <v>15.5</v>
      </c>
      <c r="G41" s="66">
        <v>8</v>
      </c>
      <c r="H41" s="66">
        <v>11.5</v>
      </c>
      <c r="I41" s="66">
        <v>5</v>
      </c>
      <c r="J41" s="98">
        <v>14.5</v>
      </c>
      <c r="K41" s="66">
        <v>15</v>
      </c>
      <c r="L41" s="76">
        <v>81.5</v>
      </c>
      <c r="M41" s="74">
        <v>97.5</v>
      </c>
      <c r="N41" s="32">
        <v>835920</v>
      </c>
      <c r="O41" s="33">
        <v>880920</v>
      </c>
      <c r="P41" s="11">
        <f t="shared" si="2"/>
        <v>45000</v>
      </c>
      <c r="Q41" s="56">
        <f t="shared" si="3"/>
        <v>5.1082958724969353E-2</v>
      </c>
    </row>
    <row r="42" spans="1:414" ht="53.1" customHeight="1">
      <c r="A42" s="159" t="s">
        <v>85</v>
      </c>
      <c r="B42" s="190" t="s">
        <v>86</v>
      </c>
      <c r="C42" s="191" t="s">
        <v>87</v>
      </c>
      <c r="D42" s="190" t="s">
        <v>88</v>
      </c>
      <c r="E42" s="163">
        <v>12.5</v>
      </c>
      <c r="F42" s="163">
        <v>12.5</v>
      </c>
      <c r="G42" s="163">
        <v>6</v>
      </c>
      <c r="H42" s="163">
        <v>15</v>
      </c>
      <c r="I42" s="163">
        <v>4.5</v>
      </c>
      <c r="J42" s="164">
        <v>15</v>
      </c>
      <c r="K42" s="163">
        <v>14</v>
      </c>
      <c r="L42" s="165">
        <v>79.5</v>
      </c>
      <c r="M42" s="166">
        <v>96.5</v>
      </c>
      <c r="N42" s="32">
        <v>762470</v>
      </c>
      <c r="O42" s="33">
        <v>802600</v>
      </c>
      <c r="P42" s="11">
        <f t="shared" si="2"/>
        <v>40130</v>
      </c>
      <c r="Q42" s="55">
        <f t="shared" si="3"/>
        <v>0.05</v>
      </c>
    </row>
    <row r="43" spans="1:414" ht="53.1" customHeight="1" thickBot="1">
      <c r="A43" s="93" t="s">
        <v>92</v>
      </c>
      <c r="B43" s="83" t="s">
        <v>93</v>
      </c>
      <c r="C43" s="70" t="s">
        <v>94</v>
      </c>
      <c r="D43" s="83" t="s">
        <v>95</v>
      </c>
      <c r="E43" s="80">
        <v>12.5</v>
      </c>
      <c r="F43" s="80">
        <v>16.5</v>
      </c>
      <c r="G43" s="80">
        <v>8</v>
      </c>
      <c r="H43" s="80">
        <v>11</v>
      </c>
      <c r="I43" s="80">
        <v>4.5</v>
      </c>
      <c r="J43" s="99">
        <v>10</v>
      </c>
      <c r="K43" s="80">
        <v>15</v>
      </c>
      <c r="L43" s="79">
        <v>77.5</v>
      </c>
      <c r="M43" s="78">
        <v>96.5</v>
      </c>
      <c r="N43" s="36">
        <v>844502.5</v>
      </c>
      <c r="O43" s="37">
        <v>888950</v>
      </c>
      <c r="P43" s="22">
        <f t="shared" si="2"/>
        <v>44447.5</v>
      </c>
      <c r="Q43" s="55">
        <f t="shared" si="3"/>
        <v>0.05</v>
      </c>
    </row>
    <row r="44" spans="1:414" ht="53.1" customHeight="1" thickBot="1">
      <c r="A44" s="91" t="s">
        <v>89</v>
      </c>
      <c r="B44" s="81" t="s">
        <v>90</v>
      </c>
      <c r="C44" s="64" t="s">
        <v>91</v>
      </c>
      <c r="D44" s="81" t="s">
        <v>88</v>
      </c>
      <c r="E44" s="66">
        <v>12</v>
      </c>
      <c r="F44" s="66">
        <v>12.5</v>
      </c>
      <c r="G44" s="66">
        <v>6</v>
      </c>
      <c r="H44" s="66">
        <v>15</v>
      </c>
      <c r="I44" s="66">
        <v>4.5</v>
      </c>
      <c r="J44" s="98">
        <v>15</v>
      </c>
      <c r="K44" s="66">
        <v>14</v>
      </c>
      <c r="L44" s="76">
        <v>79</v>
      </c>
      <c r="M44" s="74">
        <v>96</v>
      </c>
      <c r="N44" s="32">
        <v>762470</v>
      </c>
      <c r="O44" s="33">
        <v>802600</v>
      </c>
      <c r="P44" s="11">
        <f t="shared" si="2"/>
        <v>40130</v>
      </c>
      <c r="Q44" s="55">
        <f t="shared" si="3"/>
        <v>0.05</v>
      </c>
    </row>
    <row r="45" spans="1:414" ht="53.1" customHeight="1" thickBot="1">
      <c r="A45" s="21" t="s">
        <v>42</v>
      </c>
      <c r="B45" s="62" t="s">
        <v>43</v>
      </c>
      <c r="C45" s="60" t="s">
        <v>44</v>
      </c>
      <c r="D45" s="61" t="s">
        <v>45</v>
      </c>
      <c r="E45" s="66">
        <v>19.5</v>
      </c>
      <c r="F45" s="66">
        <v>15.5</v>
      </c>
      <c r="G45" s="66">
        <v>10</v>
      </c>
      <c r="H45" s="66">
        <v>10</v>
      </c>
      <c r="I45" s="66">
        <v>5</v>
      </c>
      <c r="J45" s="98">
        <v>10</v>
      </c>
      <c r="K45" s="66">
        <v>11</v>
      </c>
      <c r="L45" s="76">
        <v>81</v>
      </c>
      <c r="M45" s="74">
        <v>95</v>
      </c>
      <c r="N45" s="32">
        <v>699960</v>
      </c>
      <c r="O45" s="33">
        <v>736800</v>
      </c>
      <c r="P45" s="11">
        <f t="shared" si="2"/>
        <v>36840</v>
      </c>
      <c r="Q45" s="55">
        <f t="shared" si="3"/>
        <v>0.05</v>
      </c>
    </row>
    <row r="46" spans="1:414" ht="53.1" customHeight="1" thickBot="1">
      <c r="A46" s="91" t="s">
        <v>137</v>
      </c>
      <c r="B46" s="62" t="s">
        <v>138</v>
      </c>
      <c r="C46" s="68" t="s">
        <v>139</v>
      </c>
      <c r="D46" s="69" t="s">
        <v>140</v>
      </c>
      <c r="E46" s="66">
        <v>12.5</v>
      </c>
      <c r="F46" s="66">
        <v>12.5</v>
      </c>
      <c r="G46" s="66">
        <v>9</v>
      </c>
      <c r="H46" s="66">
        <v>12.5</v>
      </c>
      <c r="I46" s="66">
        <v>5</v>
      </c>
      <c r="J46" s="98">
        <v>12</v>
      </c>
      <c r="K46" s="66">
        <v>15</v>
      </c>
      <c r="L46" s="76">
        <v>78.5</v>
      </c>
      <c r="M46" s="74">
        <v>92.5</v>
      </c>
      <c r="N46" s="32">
        <v>933280</v>
      </c>
      <c r="O46" s="33">
        <v>982400</v>
      </c>
      <c r="P46" s="11">
        <f t="shared" si="2"/>
        <v>49120</v>
      </c>
      <c r="Q46" s="55">
        <f t="shared" si="3"/>
        <v>0.05</v>
      </c>
    </row>
    <row r="47" spans="1:414" s="2" customFormat="1" ht="53.1" customHeight="1" thickBot="1">
      <c r="A47" s="21" t="s">
        <v>15</v>
      </c>
      <c r="B47" s="81" t="s">
        <v>16</v>
      </c>
      <c r="C47" s="64" t="s">
        <v>17</v>
      </c>
      <c r="D47" s="81" t="s">
        <v>18</v>
      </c>
      <c r="E47" s="66">
        <v>15.5</v>
      </c>
      <c r="F47" s="66">
        <v>14</v>
      </c>
      <c r="G47" s="66">
        <v>8.5</v>
      </c>
      <c r="H47" s="66">
        <v>11.5</v>
      </c>
      <c r="I47" s="66">
        <v>4</v>
      </c>
      <c r="J47" s="98">
        <v>13.5</v>
      </c>
      <c r="K47" s="66">
        <v>13</v>
      </c>
      <c r="L47" s="76">
        <v>80</v>
      </c>
      <c r="M47" s="74">
        <v>92</v>
      </c>
      <c r="N47" s="32">
        <v>785916</v>
      </c>
      <c r="O47" s="33">
        <v>827280</v>
      </c>
      <c r="P47" s="11">
        <f t="shared" si="2"/>
        <v>41364</v>
      </c>
      <c r="Q47" s="55">
        <f t="shared" si="3"/>
        <v>0.05</v>
      </c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</row>
    <row r="48" spans="1:414" s="2" customFormat="1" ht="53.1" customHeight="1" thickBot="1">
      <c r="A48" s="126" t="s">
        <v>145</v>
      </c>
      <c r="B48" s="127" t="s">
        <v>146</v>
      </c>
      <c r="C48" s="132" t="s">
        <v>147</v>
      </c>
      <c r="D48" s="138" t="s">
        <v>148</v>
      </c>
      <c r="E48" s="119">
        <v>12.5</v>
      </c>
      <c r="F48" s="119">
        <v>13</v>
      </c>
      <c r="G48" s="119">
        <v>10</v>
      </c>
      <c r="H48" s="119">
        <v>12.5</v>
      </c>
      <c r="I48" s="119">
        <v>4</v>
      </c>
      <c r="J48" s="120">
        <v>12</v>
      </c>
      <c r="K48" s="119">
        <v>13</v>
      </c>
      <c r="L48" s="121">
        <v>77</v>
      </c>
      <c r="M48" s="122">
        <v>89</v>
      </c>
      <c r="N48" s="133">
        <v>349700</v>
      </c>
      <c r="O48" s="124">
        <v>368400</v>
      </c>
      <c r="P48" s="125">
        <f t="shared" si="2"/>
        <v>18700</v>
      </c>
      <c r="Q48" s="56">
        <f t="shared" si="3"/>
        <v>5.0760043431053205E-2</v>
      </c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</row>
    <row r="49" spans="13:17" ht="13.5" thickBot="1"/>
    <row r="50" spans="13:17" ht="16.5" thickBot="1">
      <c r="M50" s="90" t="s">
        <v>178</v>
      </c>
      <c r="N50" s="48">
        <f>SUM(N5:N48)</f>
        <v>33780012.5</v>
      </c>
      <c r="O50" s="48">
        <f>SUM(O5:O48)</f>
        <v>35559510</v>
      </c>
      <c r="P50" s="49">
        <f>O50-N50</f>
        <v>1779497.5</v>
      </c>
      <c r="Q50" s="58">
        <f>P50/O50</f>
        <v>5.0042801489671822E-2</v>
      </c>
    </row>
    <row r="51" spans="13:17" ht="15.75">
      <c r="M51" s="46"/>
      <c r="N51" s="47"/>
      <c r="O51" s="47"/>
      <c r="P51" s="46"/>
      <c r="Q51" s="57"/>
    </row>
    <row r="58" spans="13:17">
      <c r="O58" s="42"/>
    </row>
  </sheetData>
  <sheetProtection sort="0" autoFilter="0"/>
  <autoFilter ref="A4:P48" xr:uid="{00000000-0009-0000-0000-000001000000}"/>
  <sortState ref="A5:Q48">
    <sortCondition descending="1" ref="M5"/>
  </sortState>
  <mergeCells count="1">
    <mergeCell ref="E1:J1"/>
  </mergeCells>
  <pageMargins left="0.25" right="0.25" top="0.75" bottom="0.75" header="0.3" footer="0.3"/>
  <pageSetup paperSize="9" scale="57" orientation="landscape" r:id="rId1"/>
  <headerFooter>
    <oddHeader>&amp;C Lista projektów, które wpłynęły w odpowiedzi na konkurs nr&amp;"Calibri,Pogrubiony" POWR.01.02.01-IP.24-14-001/20 &amp;"Calibri,Standardowy"
Działania 1.2 /Poddziałania 1.2.1 PO WER 2014-2020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Lista_negocjacje</vt:lpstr>
      <vt:lpstr>Negocjajce_pkt rozstzygajace</vt:lpstr>
      <vt:lpstr>Lista_negocjacje!Obszar_wydruku</vt:lpstr>
      <vt:lpstr>'Negocjajce_pkt rozstzygajace'!Obszar_wydruku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Niewęgłowska</dc:creator>
  <cp:lastModifiedBy>JR WUP W-wa</cp:lastModifiedBy>
  <cp:lastPrinted>2023-11-20T08:34:58Z</cp:lastPrinted>
  <dcterms:created xsi:type="dcterms:W3CDTF">2020-06-01T07:33:34Z</dcterms:created>
  <dcterms:modified xsi:type="dcterms:W3CDTF">2023-11-20T08:36:04Z</dcterms:modified>
</cp:coreProperties>
</file>