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rzozowska\Desktop\WPP 6.09.2022\"/>
    </mc:Choice>
  </mc:AlternateContent>
  <bookViews>
    <workbookView xWindow="0" yWindow="0" windowWidth="21570" windowHeight="9225"/>
  </bookViews>
  <sheets>
    <sheet name="EFRR" sheetId="1" r:id="rId1"/>
  </sheets>
  <definedNames>
    <definedName name="_xlnm.Print_Area" localSheetId="0">EFRR!$A$1:$K$58</definedName>
    <definedName name="_xlnm.Print_Titles" localSheetId="0">EFRR!$3:$4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1" l="1"/>
  <c r="J56" i="1"/>
  <c r="I56" i="1"/>
  <c r="K50" i="1"/>
  <c r="J50" i="1"/>
  <c r="I50" i="1"/>
  <c r="K22" i="1"/>
  <c r="J22" i="1"/>
  <c r="I22" i="1"/>
  <c r="K32" i="1"/>
  <c r="J32" i="1"/>
  <c r="I32" i="1"/>
  <c r="K28" i="1"/>
  <c r="J28" i="1"/>
  <c r="I28" i="1"/>
  <c r="I12" i="1"/>
  <c r="J44" i="1"/>
  <c r="I44" i="1"/>
  <c r="J8" i="1"/>
  <c r="K8" i="1"/>
  <c r="I8" i="1"/>
  <c r="K16" i="1"/>
  <c r="J16" i="1"/>
  <c r="I16" i="1"/>
  <c r="K12" i="1"/>
  <c r="J12" i="1"/>
  <c r="K44" i="1"/>
  <c r="K57" i="1" l="1"/>
  <c r="J57" i="1"/>
  <c r="I57" i="1"/>
</calcChain>
</file>

<file path=xl/sharedStrings.xml><?xml version="1.0" encoding="utf-8"?>
<sst xmlns="http://schemas.openxmlformats.org/spreadsheetml/2006/main" count="475" uniqueCount="194">
  <si>
    <t>A. Wykaz Projektów Pozakonkursowych EFRR RPO WM 2014-2020</t>
  </si>
  <si>
    <t>Tytuł projektu</t>
  </si>
  <si>
    <t>Szacowana wartość kosztów kwalifikowalnych (PLN)</t>
  </si>
  <si>
    <t>Szacowany wkład UE (PLN)</t>
  </si>
  <si>
    <t>Suma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</si>
  <si>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</si>
  <si>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</si>
  <si>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</si>
  <si>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N</t>
  </si>
  <si>
    <t>II kw. 2016 r. - 2018 r.</t>
  </si>
  <si>
    <t>II kw. 2016 r.</t>
  </si>
  <si>
    <t xml:space="preserve">Data identyfikacji </t>
  </si>
  <si>
    <t>PKP PLK S.A</t>
  </si>
  <si>
    <t>07.2018 - 04.2021</t>
  </si>
  <si>
    <t>Województwo Mazowieckie/ Departament Rozwoju Regionalnego i Funduszy Europejskich</t>
  </si>
  <si>
    <t>III kw. 2016 r.</t>
  </si>
  <si>
    <t>Modelowanie Systemu Ofert Dla Innowacji</t>
  </si>
  <si>
    <t>01.2016 r. – 06.2021 r.</t>
  </si>
  <si>
    <t>L.p.</t>
  </si>
  <si>
    <t>Wskaźniki projektu 
(wskaźnik i wartość docelowa)</t>
  </si>
  <si>
    <t>Beneficjent/ 
i podmiot realizujący</t>
  </si>
  <si>
    <t>Działanie 2.1 E- usługi     Poddziałanie 2.1.2 E - usługi dla Mazowsza w ramch ZIT</t>
  </si>
  <si>
    <t>Oś priorytetowa II Wzrost e- potencjału Mazowsza</t>
  </si>
  <si>
    <t>Miasto Stołeczne Warszawa</t>
  </si>
  <si>
    <t>19.07.2016 r.</t>
  </si>
  <si>
    <t>luty/ marzec 2017 r.</t>
  </si>
  <si>
    <t xml:space="preserve">• Liczba usług publicznych udostępnionych on line o stopniu dojrzałości co najmniej 3 – dwustronna interakcja – 23 szt. 
• Liczba jednostek sektora publicznego korzystających z utworzonych aplikacji lub usług teleinformatycznych – 25 szt.
</t>
  </si>
  <si>
    <t>Szacowana wartość całkowita projektu
(PLN)</t>
  </si>
  <si>
    <t>Planowany 
(w dniu identyfikacji) okres realizacji (kw./miesiąc - rok)</t>
  </si>
  <si>
    <t>Planowana data 
(w dniu identyfikacji) złożenia wniosku 
o dofinansowanie
 (kw./miesiąc - rok)</t>
  </si>
  <si>
    <t>Oś priorytetowa III Rozwój potencjału innowacyjnego i przedsiębiorczości</t>
  </si>
  <si>
    <t xml:space="preserve">Działanie 3.1 Poprawa rozwoju MŚP na Mazowszu     Poddziałanie 3.1.2 Rozwój MŚP </t>
  </si>
  <si>
    <t>Działanie 7.1 Infrastruktura drogowa</t>
  </si>
  <si>
    <t>Działanie 7.2 Infrastruktura kolejowa</t>
  </si>
  <si>
    <t>Modernizacja 39 szt. Elektrycznych Zespołów Trakcyjnych</t>
  </si>
  <si>
    <t>13.06.2016</t>
  </si>
  <si>
    <t>2015 - 2017</t>
  </si>
  <si>
    <t>• Długość wybudowanych dróg wojewódzkich  - 8km</t>
  </si>
  <si>
    <t xml:space="preserve">• Liczba zmodernizowanych pojazdów kolejowych – 39 szt.
• Pojemność zmodernizowanych wagonów osobowych- zostanie określona w późniejszym etapie
</t>
  </si>
  <si>
    <t>"Koleje Mazowieckie - KM" sp. z o.o.</t>
  </si>
  <si>
    <t>Projekt duży (T/N/ND)</t>
  </si>
  <si>
    <t>[nie dotyczy]</t>
  </si>
  <si>
    <t>Razem</t>
  </si>
  <si>
    <t>Budowa obwodnicy Gąbina w ciągu drogi wojewódzkiej nr 577 relacji Łąck-Ruszki na terenie m. Gąbin</t>
  </si>
  <si>
    <t>IV kw. 2016 r. – 2020 r.</t>
  </si>
  <si>
    <t>planowane jest po otrzymaniu kompletnej dokumentacji technicznej i po opracowaniu studium wykonalności (w zgłoszeniu brak daty)</t>
  </si>
  <si>
    <t>IV kw. 2016 r. – 2019 r.</t>
  </si>
  <si>
    <t xml:space="preserve">• Całkowita długość nowych dróg - około 4,6 km </t>
  </si>
  <si>
    <t>Wirtualny Warszawski Obszar Funkcjonalny (Virtual WOF)</t>
  </si>
  <si>
    <t xml:space="preserve">• Liczba usług publicznych udostępnionych on line o stopniu dojrzałości co najmniej 3 – dwustronna interakcja – 8 szt. 
• Liczba jednostek sektora publicznego korzystających z utworzonych aplikacji lub usług teleinformatycznych – 11 szt.
</t>
  </si>
  <si>
    <t>maj/czerwiec 2017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</si>
  <si>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</si>
  <si>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</si>
  <si>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</si>
  <si>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III kw. 2016 r.
- IV kw. 2022 r.</t>
  </si>
  <si>
    <t>Działanie 6.1 Infrastruktura ochrony zdrowia</t>
  </si>
  <si>
    <t>Poprawa funkcjonowania i efektywności kosztowej leczenia psychiatrycznego w Mazowieckim Szpitalu Wojewódzkim Drewnica</t>
  </si>
  <si>
    <t xml:space="preserve">Mazowiecki Szpital Wojewódzki Drewnica Sp. z o.o. </t>
  </si>
  <si>
    <t>10.10.2017</t>
  </si>
  <si>
    <t>24.02.2015 r. – 24.02.2018 r.</t>
  </si>
  <si>
    <t>IV kw. 2017 r.</t>
  </si>
  <si>
    <t xml:space="preserve">• Liczba wspartych podmiotów leczniczych - szt. 1
 • Liczba osób korzystających ze świadczeń podmiotu leczniczego -  6.800 osób/rok
</t>
  </si>
  <si>
    <t>Oś priorytetowaVII Rozwój regionalnego systemu transportowego</t>
  </si>
  <si>
    <t>Prace na linii Nr 28 Wieliszew – Zegrze</t>
  </si>
  <si>
    <t xml:space="preserve">19.10.2017 </t>
  </si>
  <si>
    <t>III kw. 2019 r. - IV kw.2021 r.</t>
  </si>
  <si>
    <t>I kw. 2019 r.</t>
  </si>
  <si>
    <t>Zakup 6 sztuk nowych pięcioczłonowych Elektrycznych Zespołów Trakcyjnych</t>
  </si>
  <si>
    <t>29.01.2018</t>
  </si>
  <si>
    <t>I kw.2018 r. - II.kw 2020</t>
  </si>
  <si>
    <t xml:space="preserve">• Liczba zakupionych pojazdów kolejowych – 6 szt.
• Pojemność zakupionych wagonów osobowych - 1296 (liczba miejsc siedzących)
</t>
  </si>
  <si>
    <t>Rozbudowa drogi wojewódzkiej nr 541 na odcinkach: od km 38+170 do km 38+662,  od km 39+268 do km 51+500, od km 55+350 do km 57+660 oraz od km 69+230 do km 72+781</t>
  </si>
  <si>
    <t xml:space="preserve">• Całkowita długość przebudowanych lub zmodernizowanych dróg - około 18,62 km </t>
  </si>
  <si>
    <t>Rozbudowa drogi wojewódzkiej nr 579 na odcinku od km 41+272 do km 52+714</t>
  </si>
  <si>
    <t>15.05.2018 r.</t>
  </si>
  <si>
    <t>II/III kwartał 2018 r. – 2020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</si>
  <si>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</si>
  <si>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</si>
  <si>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</si>
  <si>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</si>
  <si>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</si>
  <si>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</si>
  <si>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 xml:space="preserve">• Całkowita długość przebudowanych lub zmodernizowanych dróg - 7,56  km </t>
  </si>
  <si>
    <t>Powiat Przasnyski</t>
  </si>
  <si>
    <t>Rozbudowa drogi wojewódzkiej nr 614 Chorzele – Krukowo – Myszyniec prowadzącej do terenów inwestycyjnych Przasnyskiej Strefy Gospodarczej podstrefa Chorzele</t>
  </si>
  <si>
    <t>2018 - 2020</t>
  </si>
  <si>
    <t xml:space="preserve">• Długość rozbudowanego odcinka drogi wojewódzkiej [km] – 17,533 
• Liczba przebudowanych przepustów mostowych w ciągu drogi wojewódzkiej [szt.] - 2 
</t>
  </si>
  <si>
    <t xml:space="preserve">Wskaźniki rezultatu bezpośredniego:
Liczba zaawansowanych usług (nowych lub ulepszonych) świadczonych przez IOB – 92 szt.;
Liczba przedsiębiorstw korzystających z zaawansowanych usług (nowych i/lub ulepszonych) świadczonych przez instytucje otoczenia biznesu – 276 szt.;
Liczba przedsiębiorstw otrzymujących wsparcie – 276 szt.
Wskaźniki produktu:
Liczba instytucji otoczenia biznesu wspartych w zakresie profesjonalizacji usług – 20 szt.;
Liczba zaawansowanych usług (nowych lub ulepszonych) świadczonych przez instytucje otoczenia biznesu – 92 szt.
</t>
  </si>
  <si>
    <t xml:space="preserve">Oś priorytetowa V Gospodarka przyjazna środowisku </t>
  </si>
  <si>
    <t>Modernizacja pompowni Arciechów, gm. Iłów</t>
  </si>
  <si>
    <t>Państwowe Gospodarstwo Wodne Wody Polskie</t>
  </si>
  <si>
    <t>II kw. 2019 r. -  II kw. 2021 r.</t>
  </si>
  <si>
    <t>30.10.2018</t>
  </si>
  <si>
    <t>• Liczba ludności odnoszącej korzyści ze środków ochrony przeciwpowodziowej  - 7 548 osób</t>
  </si>
  <si>
    <t xml:space="preserve">Działanie 5.1 Dostosowanie do zmian klimatu </t>
  </si>
  <si>
    <t>11.2018 r.</t>
  </si>
  <si>
    <t xml:space="preserve">Wojewodztwo Mazowieckie </t>
  </si>
  <si>
    <t xml:space="preserve">II kw. 2019 r. 
- II kw. 2022 r. </t>
  </si>
  <si>
    <t xml:space="preserve">II kw. 2019 r. </t>
  </si>
  <si>
    <t xml:space="preserve">Suma </t>
  </si>
  <si>
    <t>04.10.2016 r.</t>
  </si>
  <si>
    <t>02.2018 r.</t>
  </si>
  <si>
    <t>12.2018 r.</t>
  </si>
  <si>
    <t>2016 r.</t>
  </si>
  <si>
    <t xml:space="preserve">Działanie 2.1 E- usługi     Poddziałanie 2.1.1 E - usługi dla Mazowsza </t>
  </si>
  <si>
    <t>26.02.2019 r.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</si>
  <si>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</si>
  <si>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</si>
  <si>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</si>
  <si>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</si>
  <si>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</si>
  <si>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</si>
  <si>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</si>
  <si>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</si>
  <si>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• Całkowita długość przebudowanych lub zmodernizowanych linii kolejowych – 3,5 km</t>
  </si>
  <si>
    <t>10.2018 r.-11.2022 r.</t>
  </si>
  <si>
    <t>• Liczba ludności odnoszącej korzyści ze środków ochrony przeciwpowodziowej  - 4 000 osób</t>
  </si>
  <si>
    <t>04.02.2020 r.</t>
  </si>
  <si>
    <t>II kw. 2020 r.</t>
  </si>
  <si>
    <t>Marzec 2020 r.</t>
  </si>
  <si>
    <t>18.03.2020</t>
  </si>
  <si>
    <t>Oś priorytetowa VI Jakość życia</t>
  </si>
  <si>
    <t>• Ludność objęta ulepszonymi usługami zdrowotnymi - 1200                                 •Liczba wspartych podmiotów leczniczych - 64</t>
  </si>
  <si>
    <t>29.02.2020 - 30.08.2021</t>
  </si>
  <si>
    <t>„Zakup niezbędnego sprzętu oraz adaptacja pomieszczeń w związku z pojawieniem się koronawirusa SARS-CoV-2 na terenie województwa mazowieckiego”</t>
  </si>
  <si>
    <t>Przebudowa wału przeciwpowodziowego kl. II w km 23+040 – 35+000 prawobrzeżnej doliny Wisły na odcinku Bączki – Antoniówka Świerżowska gm. Maciejowice, pow. Garwoliński – etap II w km 26+900 -30+900</t>
  </si>
  <si>
    <t>T</t>
  </si>
  <si>
    <t>01.12.2020 - 30.06.2021</t>
  </si>
  <si>
    <t xml:space="preserve">Grudzień 2020 r. 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</si>
  <si>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</si>
  <si>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</si>
  <si>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</si>
  <si>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Działanie 6.3 Wsparcie ochrony zdrowia w ramach ZIT w związku z epidemią COVID-19</t>
  </si>
  <si>
    <t xml:space="preserve">• Długość rozbudowanego odcinka drogi wojewódzkiej [km] – 16,672
• Liczba przebudowanych przepustów mostowych w ciągu drogi wojewódzkiej [szt.] - 1 
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</si>
  <si>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</si>
  <si>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• Liczba wspartych podmiotów leczniczych - szt. 1
•Liczba urządzeń aparatury medycznej/sprzętu medycznego zakupionych w programie - szt. 39;
• Ludność objęta ulepszonymi usługami zdrowotnymi – 616 osób</t>
  </si>
  <si>
    <t>Mazowiecki Szpital Bródnowski w Warszawie Sp. z o. o.</t>
  </si>
  <si>
    <t>Rozbudowa drogi wojewódzkiej nr 544 gr. woj. – Mława – Przasnysz – Ostrołęka prowadzącej do terenów inwestycyjnych Przasnyskiej Strefy Gospodarczej w Sierakowie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</si>
  <si>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</si>
  <si>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</si>
  <si>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</si>
  <si>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</si>
  <si>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</si>
  <si>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</si>
  <si>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</si>
  <si>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</si>
  <si>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</si>
  <si>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</si>
  <si>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</si>
  <si>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</si>
  <si>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</si>
  <si>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</si>
  <si>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</si>
  <si>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</si>
  <si>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</si>
  <si>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</si>
  <si>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</si>
  <si>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</si>
  <si>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</si>
  <si>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</si>
  <si>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</si>
  <si>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</si>
  <si>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</si>
  <si>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</si>
  <si>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</si>
  <si>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</si>
  <si>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</si>
  <si>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</si>
  <si>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E- zdrowie dla Mazowsza 2</t>
  </si>
  <si>
    <t>Oś priorytetowa XII RECT-EU dla Mazowsza</t>
  </si>
  <si>
    <t>26.</t>
  </si>
  <si>
    <t>Poprawa dostępu do opieki medycznej poprzez rozbudowę systemu informatycznego Szpitala Czerniakowskiego Sp. z o.o. w oparciu o wdrożenie e-usług</t>
  </si>
  <si>
    <t xml:space="preserve">Szpital Czerniakowski Sp. z o. o. </t>
  </si>
  <si>
    <t>01.01.2022 r.  – 31.12.2023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</si>
  <si>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</si>
  <si>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IV kw. 2021 r.</t>
  </si>
  <si>
    <t>27.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</si>
  <si>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</si>
  <si>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</si>
  <si>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</si>
  <si>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 – III kwartał 2023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</si>
  <si>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</si>
  <si>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</si>
  <si>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Działanie 12.2 „REACT-EU dla e-usług na Mazowszu”</t>
  </si>
  <si>
    <t>Uzupełnienie interoperacyjnego środowiska przepływu danych i informacji w procesach medycznych i niemedycznych szpitala wraz z zapewnieniem wysokiej dostępności i bezpieczeństwa danych i systemów</t>
  </si>
  <si>
    <t xml:space="preserve">Mazowiecki Szpital Bródnowski w Warszawie Sp. z o.o. </t>
  </si>
  <si>
    <t>04.2022 r.</t>
  </si>
  <si>
    <t>Liczba podmiotów, które udostępniły on-line informacje sektora publicznego -1
Przestrzeń dyskowa serwerowni [TB] – 10
Liczba usług publicznych udostępnionych on-line o stopniu dojrzałości co najmniej 3 - 1
Liczba podmiotów objętych wsparciem w zakresie zwalczania lub przeciwdziałania skutkom pandemii COVID-19 - 1
Wartość sprzętu IT oraz oprogramowania/licencji finansowanych w odpowiedzi na COVID-19 dla sektora ochrony zdrowia – 12 220 000 zł
Wartość sprzętu IT oraz oprogramowania/licencji finansowanych w odpowiedzi na COVID-19 -– 12 220 000 zł</t>
  </si>
  <si>
    <t>12.04.2022 r.</t>
  </si>
  <si>
    <t>01.05.2022 r. – 30.06.2023 r.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</si>
  <si>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</si>
  <si>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Całkowita długość przebudowanych lub zmodernizowanych linii kolejowych – 57,5 km</t>
  </si>
  <si>
    <t>Modernizacja linii kolejowej nr 35 na odcinku Ostrołęka – Chorzele</t>
  </si>
  <si>
    <r>
      <rPr>
        <b/>
        <sz val="11"/>
        <rFont val="Arial"/>
        <family val="2"/>
        <charset val="238"/>
      </rPr>
      <t>Załącznik do uchwały nr 1380/347/22
Zarządu Województwa Mazowieckiego
z dnia 6 września 2022 r.</t>
    </r>
    <r>
      <rPr>
        <sz val="11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</si>
</sst>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3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0" tint="-0.14999847407452621"/>
      <name val="Arial"/>
      <family val="2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</cellStyleXfs>
  <cellXfs count="49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3" xfId="1" applyFont="1" applyFill="1" applyAlignment="1">
      <alignment horizontal="left"/>
    </xf>
    <xf numFmtId="0" fontId="8" fillId="0" borderId="3" xfId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4" xfId="2" applyFont="1" applyFill="1" applyAlignment="1">
      <alignment horizontal="left"/>
    </xf>
    <xf numFmtId="0" fontId="8" fillId="3" borderId="4" xfId="2" applyFont="1" applyFill="1" applyAlignment="1">
      <alignment horizontal="left"/>
    </xf>
    <xf numFmtId="0" fontId="8" fillId="0" borderId="5" xfId="3" applyFont="1" applyFill="1" applyAlignment="1">
      <alignment horizontal="left"/>
    </xf>
    <xf numFmtId="0" fontId="8" fillId="0" borderId="5" xfId="3" applyFont="1" applyAlignment="1">
      <alignment horizontal="left"/>
    </xf>
    <xf numFmtId="4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0" fillId="0" borderId="0" xfId="0" applyNumberFormat="1" applyFont="1" applyAlignment="1">
      <alignment horizontal="left"/>
    </xf>
    <xf numFmtId="0" fontId="12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2" fillId="5" borderId="1" xfId="2" applyFont="1" applyFill="1" applyBorder="1" applyAlignment="1">
      <alignment horizontal="left" vertical="top" wrapText="1"/>
    </xf>
    <xf numFmtId="0" fontId="13" fillId="5" borderId="1" xfId="2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3" fillId="5" borderId="2" xfId="2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 wrapText="1"/>
    </xf>
  </cellXfs>
  <cellStyles count="4">
    <cellStyle name="Nagłówek 1" xfId="1" builtinId="16"/>
    <cellStyle name="Nagłówek 2" xfId="2" builtinId="17"/>
    <cellStyle name="Nagłówek 3" xfId="3" builtinId="1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8"/>
  <sheetViews>
    <sheetView tabSelected="1" zoomScaleNormal="100" zoomScaleSheetLayoutView="70" zoomScalePageLayoutView="90" workbookViewId="0">
      <selection sqref="A1:K1"/>
    </sheetView>
  </sheetViews>
  <sheetFormatPr defaultRowHeight="11.25"/>
  <cols>
    <col min="1" max="1" width="40.125" style="1" customWidth="1"/>
    <col min="2" max="2" width="32.5" style="1" customWidth="1"/>
    <col min="3" max="3" width="17.375" style="1" customWidth="1"/>
    <col min="4" max="4" width="12.75" style="1" bestFit="1" customWidth="1"/>
    <col min="5" max="5" width="8.5" style="1" customWidth="1"/>
    <col min="6" max="6" width="14" style="1" customWidth="1"/>
    <col min="7" max="7" width="19.125" style="1" customWidth="1"/>
    <col min="8" max="8" width="29" style="1" customWidth="1"/>
    <col min="9" max="9" width="16.625" style="1" customWidth="1"/>
    <col min="10" max="10" width="17.375" style="1" customWidth="1"/>
    <col min="11" max="11" width="20.25" style="1" customWidth="1"/>
    <col min="12" max="14" width="9" style="2"/>
    <col min="15" max="15" width="15" style="2" bestFit="1" customWidth="1"/>
    <col min="16" max="52" width="9" style="2"/>
    <col min="53" max="16384" width="9" style="1"/>
  </cols>
  <sheetData>
    <row r="1" spans="1:52" ht="44.25" customHeight="1">
      <c r="A1" s="48" t="s">
        <v>193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52" ht="16.5" customHeight="1">
      <c r="A2" s="23" t="s">
        <v>0</v>
      </c>
      <c r="B2" s="23"/>
      <c r="C2" s="23"/>
      <c r="D2" s="23"/>
      <c r="E2" s="23"/>
      <c r="F2" s="23"/>
      <c r="G2" s="23"/>
      <c r="H2" s="21"/>
      <c r="I2" s="24"/>
      <c r="J2" s="21"/>
      <c r="K2" s="21"/>
    </row>
    <row r="3" spans="1:52" s="4" customFormat="1" ht="73.5" customHeight="1" thickBot="1">
      <c r="A3" s="25" t="s">
        <v>18</v>
      </c>
      <c r="B3" s="25" t="s">
        <v>1</v>
      </c>
      <c r="C3" s="25" t="s">
        <v>20</v>
      </c>
      <c r="D3" s="25" t="s">
        <v>11</v>
      </c>
      <c r="E3" s="25" t="s">
        <v>40</v>
      </c>
      <c r="F3" s="25" t="s">
        <v>28</v>
      </c>
      <c r="G3" s="25" t="s">
        <v>29</v>
      </c>
      <c r="H3" s="25" t="s">
        <v>19</v>
      </c>
      <c r="I3" s="25" t="s">
        <v>27</v>
      </c>
      <c r="J3" s="25" t="s">
        <v>2</v>
      </c>
      <c r="K3" s="25" t="s">
        <v>3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5" thickTop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7" customFormat="1" ht="36" customHeight="1" thickBot="1">
      <c r="A5" s="27" t="s">
        <v>22</v>
      </c>
      <c r="B5" s="28" t="s">
        <v>41</v>
      </c>
      <c r="C5" s="28" t="s">
        <v>41</v>
      </c>
      <c r="D5" s="28" t="s">
        <v>41</v>
      </c>
      <c r="E5" s="28" t="s">
        <v>41</v>
      </c>
      <c r="F5" s="28" t="s">
        <v>41</v>
      </c>
      <c r="G5" s="28"/>
      <c r="H5" s="28" t="s">
        <v>41</v>
      </c>
      <c r="I5" s="28" t="s">
        <v>41</v>
      </c>
      <c r="J5" s="28" t="s">
        <v>41</v>
      </c>
      <c r="K5" s="28" t="s">
        <v>41</v>
      </c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s="7" customFormat="1" ht="34.5" customHeight="1" thickTop="1" thickBot="1">
      <c r="A6" s="29" t="s">
        <v>104</v>
      </c>
      <c r="B6" s="28" t="s">
        <v>41</v>
      </c>
      <c r="C6" s="28" t="s">
        <v>41</v>
      </c>
      <c r="D6" s="28" t="s">
        <v>41</v>
      </c>
      <c r="E6" s="28" t="s">
        <v>41</v>
      </c>
      <c r="F6" s="28" t="s">
        <v>41</v>
      </c>
      <c r="G6" s="28" t="s">
        <v>41</v>
      </c>
      <c r="H6" s="28" t="s">
        <v>41</v>
      </c>
      <c r="I6" s="28" t="s">
        <v>41</v>
      </c>
      <c r="J6" s="28" t="s">
        <v>41</v>
      </c>
      <c r="K6" s="28" t="s">
        <v>41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7" customFormat="1" ht="229.5" thickTop="1" thickBot="1">
      <c r="A7" s="30" t="s">
        <v>138</v>
      </c>
      <c r="B7" s="30" t="s">
        <v>168</v>
      </c>
      <c r="C7" s="30" t="s">
        <v>96</v>
      </c>
      <c r="D7" s="30" t="s">
        <v>105</v>
      </c>
      <c r="E7" s="30" t="s">
        <v>8</v>
      </c>
      <c r="F7" s="30" t="s">
        <v>97</v>
      </c>
      <c r="G7" s="30" t="s">
        <v>98</v>
      </c>
      <c r="H7" s="34" t="s">
        <v>190</v>
      </c>
      <c r="I7" s="35">
        <v>130387500</v>
      </c>
      <c r="J7" s="35">
        <v>130387500</v>
      </c>
      <c r="K7" s="35">
        <v>104310000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s="7" customFormat="1" ht="22.5" customHeight="1" thickTop="1" thickBot="1">
      <c r="A8" s="31" t="s">
        <v>41</v>
      </c>
      <c r="B8" s="31" t="s">
        <v>41</v>
      </c>
      <c r="C8" s="31" t="s">
        <v>41</v>
      </c>
      <c r="D8" s="31" t="s">
        <v>41</v>
      </c>
      <c r="E8" s="31" t="s">
        <v>41</v>
      </c>
      <c r="F8" s="31" t="s">
        <v>41</v>
      </c>
      <c r="G8" s="31" t="s">
        <v>41</v>
      </c>
      <c r="H8" s="32" t="s">
        <v>99</v>
      </c>
      <c r="I8" s="33">
        <f>I7</f>
        <v>130387500</v>
      </c>
      <c r="J8" s="33">
        <f>J7</f>
        <v>130387500</v>
      </c>
      <c r="K8" s="33">
        <f>K7</f>
        <v>104310000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s="9" customFormat="1" ht="38.25" customHeight="1" thickTop="1" thickBot="1">
      <c r="A9" s="29" t="s">
        <v>21</v>
      </c>
      <c r="B9" s="28" t="s">
        <v>41</v>
      </c>
      <c r="C9" s="28" t="s">
        <v>41</v>
      </c>
      <c r="D9" s="28" t="s">
        <v>41</v>
      </c>
      <c r="E9" s="28" t="s">
        <v>41</v>
      </c>
      <c r="F9" s="28" t="s">
        <v>41</v>
      </c>
      <c r="G9" s="28" t="s">
        <v>41</v>
      </c>
      <c r="H9" s="28" t="s">
        <v>41</v>
      </c>
      <c r="I9" s="28" t="s">
        <v>41</v>
      </c>
      <c r="J9" s="28" t="s">
        <v>41</v>
      </c>
      <c r="K9" s="28" t="s">
        <v>41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118.5" customHeight="1">
      <c r="A10" s="30" t="s">
        <v>139</v>
      </c>
      <c r="B10" s="30" t="s">
        <v>48</v>
      </c>
      <c r="C10" s="30" t="s">
        <v>23</v>
      </c>
      <c r="D10" s="30" t="s">
        <v>24</v>
      </c>
      <c r="E10" s="30" t="s">
        <v>8</v>
      </c>
      <c r="F10" s="30" t="s">
        <v>54</v>
      </c>
      <c r="G10" s="30" t="s">
        <v>25</v>
      </c>
      <c r="H10" s="34" t="s">
        <v>26</v>
      </c>
      <c r="I10" s="35">
        <v>52984621.600000001</v>
      </c>
      <c r="J10" s="35">
        <v>49053653.530000001</v>
      </c>
      <c r="K10" s="35">
        <v>39242922.82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ht="126.75" customHeight="1">
      <c r="A11" s="30" t="s">
        <v>140</v>
      </c>
      <c r="B11" s="30" t="s">
        <v>51</v>
      </c>
      <c r="C11" s="30" t="s">
        <v>23</v>
      </c>
      <c r="D11" s="30" t="s">
        <v>52</v>
      </c>
      <c r="E11" s="30" t="s">
        <v>8</v>
      </c>
      <c r="F11" s="30" t="s">
        <v>53</v>
      </c>
      <c r="G11" s="30" t="s">
        <v>50</v>
      </c>
      <c r="H11" s="34" t="s">
        <v>49</v>
      </c>
      <c r="I11" s="35">
        <v>26093125</v>
      </c>
      <c r="J11" s="35">
        <v>26074134.100000001</v>
      </c>
      <c r="K11" s="35">
        <v>20859307.280000001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ht="15" customHeight="1">
      <c r="A12" s="44" t="s">
        <v>41</v>
      </c>
      <c r="B12" s="44" t="s">
        <v>41</v>
      </c>
      <c r="C12" s="44" t="s">
        <v>41</v>
      </c>
      <c r="D12" s="44" t="s">
        <v>41</v>
      </c>
      <c r="E12" s="44" t="s">
        <v>41</v>
      </c>
      <c r="F12" s="44" t="s">
        <v>41</v>
      </c>
      <c r="G12" s="44" t="s">
        <v>41</v>
      </c>
      <c r="H12" s="32" t="s">
        <v>4</v>
      </c>
      <c r="I12" s="33">
        <f>SUM(I10:I11)</f>
        <v>79077746.599999994</v>
      </c>
      <c r="J12" s="33">
        <f>SUM(J10:J11)</f>
        <v>75127787.629999995</v>
      </c>
      <c r="K12" s="33">
        <f>SUM(K10:K11)</f>
        <v>60102230.100000001</v>
      </c>
      <c r="L12" s="5"/>
      <c r="M12" s="5"/>
      <c r="N12" s="5"/>
      <c r="O12" s="1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7" customFormat="1" ht="35.25" customHeight="1" thickBot="1">
      <c r="A13" s="29" t="s">
        <v>30</v>
      </c>
      <c r="B13" s="28" t="s">
        <v>41</v>
      </c>
      <c r="C13" s="28" t="s">
        <v>41</v>
      </c>
      <c r="D13" s="28" t="s">
        <v>41</v>
      </c>
      <c r="E13" s="28" t="s">
        <v>41</v>
      </c>
      <c r="F13" s="28" t="s">
        <v>41</v>
      </c>
      <c r="G13" s="28" t="s">
        <v>41</v>
      </c>
      <c r="H13" s="28" t="s">
        <v>41</v>
      </c>
      <c r="I13" s="28" t="s">
        <v>41</v>
      </c>
      <c r="J13" s="28" t="s">
        <v>41</v>
      </c>
      <c r="K13" s="28" t="s">
        <v>41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s="9" customFormat="1" ht="45.75" customHeight="1" thickTop="1" thickBot="1">
      <c r="A14" s="29" t="s">
        <v>31</v>
      </c>
      <c r="B14" s="28" t="s">
        <v>41</v>
      </c>
      <c r="C14" s="28" t="s">
        <v>41</v>
      </c>
      <c r="D14" s="28" t="s">
        <v>41</v>
      </c>
      <c r="E14" s="28" t="s">
        <v>41</v>
      </c>
      <c r="F14" s="28" t="s">
        <v>41</v>
      </c>
      <c r="G14" s="28" t="s">
        <v>41</v>
      </c>
      <c r="H14" s="28" t="s">
        <v>41</v>
      </c>
      <c r="I14" s="28" t="s">
        <v>41</v>
      </c>
      <c r="J14" s="28" t="s">
        <v>41</v>
      </c>
      <c r="K14" s="28" t="s">
        <v>41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ht="309" customHeight="1">
      <c r="A15" s="30" t="s">
        <v>141</v>
      </c>
      <c r="B15" s="30" t="s">
        <v>16</v>
      </c>
      <c r="C15" s="30" t="s">
        <v>14</v>
      </c>
      <c r="D15" s="36">
        <v>42494</v>
      </c>
      <c r="E15" s="30" t="s">
        <v>8</v>
      </c>
      <c r="F15" s="30" t="s">
        <v>17</v>
      </c>
      <c r="G15" s="30" t="s">
        <v>15</v>
      </c>
      <c r="H15" s="34" t="s">
        <v>87</v>
      </c>
      <c r="I15" s="37">
        <v>8373574.2300000004</v>
      </c>
      <c r="J15" s="37">
        <v>8200643.6699999999</v>
      </c>
      <c r="K15" s="37">
        <v>8200643.6699999999</v>
      </c>
      <c r="L15" s="5"/>
      <c r="M15" s="1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ht="14.25" customHeight="1">
      <c r="A16" s="44" t="s">
        <v>41</v>
      </c>
      <c r="B16" s="44" t="s">
        <v>41</v>
      </c>
      <c r="C16" s="44" t="s">
        <v>41</v>
      </c>
      <c r="D16" s="44" t="s">
        <v>41</v>
      </c>
      <c r="E16" s="44" t="s">
        <v>41</v>
      </c>
      <c r="F16" s="44" t="s">
        <v>41</v>
      </c>
      <c r="G16" s="44" t="s">
        <v>41</v>
      </c>
      <c r="H16" s="32" t="s">
        <v>4</v>
      </c>
      <c r="I16" s="38">
        <f>SUM(I15:I15)</f>
        <v>8373574.2300000004</v>
      </c>
      <c r="J16" s="38">
        <f>SUM(J15:J15)</f>
        <v>8200643.6699999999</v>
      </c>
      <c r="K16" s="38">
        <f>SUM(K15:K15)</f>
        <v>8200643.6699999999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58" ht="31.5" customHeight="1">
      <c r="A17" s="29" t="s">
        <v>88</v>
      </c>
      <c r="B17" s="28" t="s">
        <v>41</v>
      </c>
      <c r="C17" s="28" t="s">
        <v>41</v>
      </c>
      <c r="D17" s="28" t="s">
        <v>41</v>
      </c>
      <c r="E17" s="28"/>
      <c r="F17" s="28" t="s">
        <v>41</v>
      </c>
      <c r="G17" s="45" t="s">
        <v>41</v>
      </c>
      <c r="H17" s="28" t="s">
        <v>41</v>
      </c>
      <c r="I17" s="28" t="s">
        <v>41</v>
      </c>
      <c r="J17" s="28" t="s">
        <v>41</v>
      </c>
      <c r="K17" s="28" t="s">
        <v>41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58" ht="36" customHeight="1">
      <c r="A18" s="29" t="s">
        <v>94</v>
      </c>
      <c r="B18" s="28" t="s">
        <v>41</v>
      </c>
      <c r="C18" s="28" t="s">
        <v>41</v>
      </c>
      <c r="D18" s="28" t="s">
        <v>41</v>
      </c>
      <c r="E18" s="28" t="s">
        <v>41</v>
      </c>
      <c r="F18" s="28" t="s">
        <v>41</v>
      </c>
      <c r="G18" s="45" t="s">
        <v>41</v>
      </c>
      <c r="H18" s="28" t="s">
        <v>41</v>
      </c>
      <c r="I18" s="28" t="s">
        <v>41</v>
      </c>
      <c r="J18" s="28" t="s">
        <v>41</v>
      </c>
      <c r="K18" s="28" t="s">
        <v>41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58" ht="57">
      <c r="A19" s="30" t="s">
        <v>142</v>
      </c>
      <c r="B19" s="30" t="s">
        <v>89</v>
      </c>
      <c r="C19" s="30" t="s">
        <v>90</v>
      </c>
      <c r="D19" s="30" t="s">
        <v>92</v>
      </c>
      <c r="E19" s="30" t="s">
        <v>8</v>
      </c>
      <c r="F19" s="30" t="s">
        <v>91</v>
      </c>
      <c r="G19" s="30" t="s">
        <v>66</v>
      </c>
      <c r="H19" s="30" t="s">
        <v>93</v>
      </c>
      <c r="I19" s="37">
        <v>10961002.18</v>
      </c>
      <c r="J19" s="37">
        <v>10606336.470000001</v>
      </c>
      <c r="K19" s="37">
        <v>8485069.1799999997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58" ht="132" customHeight="1">
      <c r="A20" s="30" t="s">
        <v>143</v>
      </c>
      <c r="B20" s="30" t="s">
        <v>125</v>
      </c>
      <c r="C20" s="30" t="s">
        <v>90</v>
      </c>
      <c r="D20" s="30" t="s">
        <v>117</v>
      </c>
      <c r="E20" s="30" t="s">
        <v>8</v>
      </c>
      <c r="F20" s="30" t="s">
        <v>115</v>
      </c>
      <c r="G20" s="39" t="s">
        <v>118</v>
      </c>
      <c r="H20" s="30" t="s">
        <v>116</v>
      </c>
      <c r="I20" s="40">
        <v>14940883.800000001</v>
      </c>
      <c r="J20" s="40">
        <v>14940883.800000001</v>
      </c>
      <c r="K20" s="40">
        <v>11749511.02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58" ht="132" customHeight="1">
      <c r="A21" s="30" t="s">
        <v>144</v>
      </c>
      <c r="B21" s="30" t="s">
        <v>163</v>
      </c>
      <c r="C21" s="30" t="s">
        <v>90</v>
      </c>
      <c r="D21" s="30" t="s">
        <v>164</v>
      </c>
      <c r="E21" s="30" t="s">
        <v>8</v>
      </c>
      <c r="F21" s="30" t="s">
        <v>165</v>
      </c>
      <c r="G21" s="39" t="s">
        <v>166</v>
      </c>
      <c r="H21" s="30" t="s">
        <v>167</v>
      </c>
      <c r="I21" s="40">
        <v>27913583.75</v>
      </c>
      <c r="J21" s="40">
        <v>27913583.75</v>
      </c>
      <c r="K21" s="40">
        <v>22330867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58" ht="15">
      <c r="A22" s="44" t="s">
        <v>41</v>
      </c>
      <c r="B22" s="44" t="s">
        <v>41</v>
      </c>
      <c r="C22" s="44" t="s">
        <v>41</v>
      </c>
      <c r="D22" s="44" t="s">
        <v>41</v>
      </c>
      <c r="E22" s="44" t="s">
        <v>41</v>
      </c>
      <c r="F22" s="44" t="s">
        <v>41</v>
      </c>
      <c r="G22" s="44" t="s">
        <v>41</v>
      </c>
      <c r="H22" s="32" t="s">
        <v>4</v>
      </c>
      <c r="I22" s="38">
        <f>SUM(I19:I21)</f>
        <v>53815469.730000004</v>
      </c>
      <c r="J22" s="38">
        <f>SUM(J19:J21)</f>
        <v>53460804.020000003</v>
      </c>
      <c r="K22" s="38">
        <f>SUM(K19:K21)</f>
        <v>42565447.200000003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58" s="7" customFormat="1" ht="33.75" customHeight="1" thickBot="1">
      <c r="A23" s="29" t="s">
        <v>121</v>
      </c>
      <c r="B23" s="28" t="s">
        <v>41</v>
      </c>
      <c r="C23" s="28" t="s">
        <v>41</v>
      </c>
      <c r="D23" s="28" t="s">
        <v>41</v>
      </c>
      <c r="E23" s="28" t="s">
        <v>41</v>
      </c>
      <c r="F23" s="28" t="s">
        <v>41</v>
      </c>
      <c r="G23" s="28" t="s">
        <v>41</v>
      </c>
      <c r="H23" s="28" t="s">
        <v>41</v>
      </c>
      <c r="I23" s="28" t="s">
        <v>41</v>
      </c>
      <c r="J23" s="28" t="s">
        <v>41</v>
      </c>
      <c r="K23" s="28" t="s">
        <v>41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8" s="9" customFormat="1" ht="36.75" customHeight="1" thickTop="1" thickBot="1">
      <c r="A24" s="29" t="s">
        <v>55</v>
      </c>
      <c r="B24" s="28" t="s">
        <v>41</v>
      </c>
      <c r="C24" s="28" t="s">
        <v>41</v>
      </c>
      <c r="D24" s="28" t="s">
        <v>41</v>
      </c>
      <c r="E24" s="28" t="s">
        <v>41</v>
      </c>
      <c r="F24" s="28" t="s">
        <v>41</v>
      </c>
      <c r="G24" s="28" t="s">
        <v>41</v>
      </c>
      <c r="H24" s="28" t="s">
        <v>41</v>
      </c>
      <c r="I24" s="28" t="s">
        <v>41</v>
      </c>
      <c r="J24" s="28" t="s">
        <v>41</v>
      </c>
      <c r="K24" s="28" t="s">
        <v>41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8" ht="93.75" customHeight="1">
      <c r="A25" s="30" t="s">
        <v>145</v>
      </c>
      <c r="B25" s="30" t="s">
        <v>56</v>
      </c>
      <c r="C25" s="30" t="s">
        <v>57</v>
      </c>
      <c r="D25" s="30" t="s">
        <v>58</v>
      </c>
      <c r="E25" s="30" t="s">
        <v>8</v>
      </c>
      <c r="F25" s="30" t="s">
        <v>59</v>
      </c>
      <c r="G25" s="30" t="s">
        <v>60</v>
      </c>
      <c r="H25" s="30" t="s">
        <v>61</v>
      </c>
      <c r="I25" s="37">
        <v>137209525.12</v>
      </c>
      <c r="J25" s="37">
        <v>137136044.5</v>
      </c>
      <c r="K25" s="37">
        <v>95830667.890000001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11"/>
      <c r="BB25" s="11"/>
      <c r="BC25" s="11"/>
      <c r="BD25" s="11"/>
      <c r="BE25" s="11"/>
      <c r="BF25" s="11"/>
    </row>
    <row r="26" spans="1:58" ht="93.75" customHeight="1">
      <c r="A26" s="30" t="s">
        <v>146</v>
      </c>
      <c r="B26" s="30" t="s">
        <v>124</v>
      </c>
      <c r="C26" s="30" t="s">
        <v>96</v>
      </c>
      <c r="D26" s="41" t="s">
        <v>120</v>
      </c>
      <c r="E26" s="30" t="s">
        <v>126</v>
      </c>
      <c r="F26" s="30" t="s">
        <v>123</v>
      </c>
      <c r="G26" s="30" t="s">
        <v>119</v>
      </c>
      <c r="H26" s="39" t="s">
        <v>122</v>
      </c>
      <c r="I26" s="37">
        <v>480000000</v>
      </c>
      <c r="J26" s="37">
        <v>480000000</v>
      </c>
      <c r="K26" s="37">
        <v>414904700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11"/>
      <c r="BB26" s="11"/>
      <c r="BC26" s="11"/>
      <c r="BD26" s="11"/>
      <c r="BE26" s="11"/>
      <c r="BF26" s="11"/>
    </row>
    <row r="27" spans="1:58" ht="156.75">
      <c r="A27" s="30" t="s">
        <v>147</v>
      </c>
      <c r="B27" s="30" t="s">
        <v>134</v>
      </c>
      <c r="C27" s="30" t="s">
        <v>136</v>
      </c>
      <c r="D27" s="42">
        <v>44173</v>
      </c>
      <c r="E27" s="30" t="s">
        <v>8</v>
      </c>
      <c r="F27" s="30" t="s">
        <v>127</v>
      </c>
      <c r="G27" s="30" t="s">
        <v>128</v>
      </c>
      <c r="H27" s="37" t="s">
        <v>135</v>
      </c>
      <c r="I27" s="37">
        <v>17760228.030000001</v>
      </c>
      <c r="J27" s="37">
        <v>17760228.030000001</v>
      </c>
      <c r="K27" s="37">
        <v>17760228.030000001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11"/>
      <c r="BB27" s="11"/>
      <c r="BC27" s="11"/>
      <c r="BD27" s="11"/>
      <c r="BE27" s="11"/>
      <c r="BF27" s="11"/>
    </row>
    <row r="28" spans="1:58" ht="15">
      <c r="A28" s="44" t="s">
        <v>41</v>
      </c>
      <c r="B28" s="44" t="s">
        <v>41</v>
      </c>
      <c r="C28" s="44" t="s">
        <v>41</v>
      </c>
      <c r="D28" s="44" t="s">
        <v>41</v>
      </c>
      <c r="E28" s="44" t="s">
        <v>41</v>
      </c>
      <c r="F28" s="44" t="s">
        <v>41</v>
      </c>
      <c r="G28" s="44" t="s">
        <v>41</v>
      </c>
      <c r="H28" s="32" t="s">
        <v>4</v>
      </c>
      <c r="I28" s="38">
        <f>SUM(I25:I27)</f>
        <v>634969753.14999998</v>
      </c>
      <c r="J28" s="38">
        <f>SUM(J25:J27)</f>
        <v>634896272.52999997</v>
      </c>
      <c r="K28" s="38">
        <f>SUM(K25:K27)</f>
        <v>528495595.91999996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11"/>
      <c r="BB28" s="11"/>
      <c r="BC28" s="11"/>
      <c r="BD28" s="11"/>
      <c r="BE28" s="11"/>
      <c r="BF28" s="11"/>
    </row>
    <row r="29" spans="1:58" s="7" customFormat="1" ht="33.75" customHeight="1" thickBot="1">
      <c r="A29" s="29" t="s">
        <v>121</v>
      </c>
      <c r="B29" s="28" t="s">
        <v>41</v>
      </c>
      <c r="C29" s="28" t="s">
        <v>41</v>
      </c>
      <c r="D29" s="28" t="s">
        <v>41</v>
      </c>
      <c r="E29" s="28" t="s">
        <v>41</v>
      </c>
      <c r="F29" s="28" t="s">
        <v>41</v>
      </c>
      <c r="G29" s="28" t="s">
        <v>41</v>
      </c>
      <c r="H29" s="28" t="s">
        <v>41</v>
      </c>
      <c r="I29" s="28" t="s">
        <v>41</v>
      </c>
      <c r="J29" s="28" t="s">
        <v>41</v>
      </c>
      <c r="K29" s="28" t="s">
        <v>41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8" s="9" customFormat="1" ht="44.25" customHeight="1" thickTop="1" thickBot="1">
      <c r="A30" s="29" t="s">
        <v>132</v>
      </c>
      <c r="B30" s="28" t="s">
        <v>41</v>
      </c>
      <c r="C30" s="28" t="s">
        <v>41</v>
      </c>
      <c r="D30" s="28" t="s">
        <v>41</v>
      </c>
      <c r="E30" s="28" t="s">
        <v>41</v>
      </c>
      <c r="F30" s="28" t="s">
        <v>41</v>
      </c>
      <c r="G30" s="28" t="s">
        <v>41</v>
      </c>
      <c r="H30" s="28" t="s">
        <v>41</v>
      </c>
      <c r="I30" s="28" t="s">
        <v>41</v>
      </c>
      <c r="J30" s="28" t="s">
        <v>41</v>
      </c>
      <c r="K30" s="28" t="s">
        <v>41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8" ht="158.25" customHeight="1">
      <c r="A31" s="30" t="s">
        <v>148</v>
      </c>
      <c r="B31" s="30" t="s">
        <v>129</v>
      </c>
      <c r="C31" s="30" t="s">
        <v>23</v>
      </c>
      <c r="D31" s="42">
        <v>44173</v>
      </c>
      <c r="E31" s="30" t="s">
        <v>8</v>
      </c>
      <c r="F31" s="30" t="s">
        <v>130</v>
      </c>
      <c r="G31" s="30" t="s">
        <v>128</v>
      </c>
      <c r="H31" s="37" t="s">
        <v>131</v>
      </c>
      <c r="I31" s="37">
        <v>9438967.0999999996</v>
      </c>
      <c r="J31" s="37">
        <v>8022198.75</v>
      </c>
      <c r="K31" s="37">
        <v>6417759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11"/>
      <c r="BB31" s="11"/>
      <c r="BC31" s="11"/>
      <c r="BD31" s="11"/>
      <c r="BE31" s="11"/>
      <c r="BF31" s="11"/>
    </row>
    <row r="32" spans="1:58" ht="14.25" customHeight="1">
      <c r="A32" s="44" t="s">
        <v>41</v>
      </c>
      <c r="B32" s="44" t="s">
        <v>41</v>
      </c>
      <c r="C32" s="44" t="s">
        <v>41</v>
      </c>
      <c r="D32" s="44" t="s">
        <v>41</v>
      </c>
      <c r="E32" s="44" t="s">
        <v>41</v>
      </c>
      <c r="F32" s="44" t="s">
        <v>41</v>
      </c>
      <c r="G32" s="44" t="s">
        <v>41</v>
      </c>
      <c r="H32" s="32" t="s">
        <v>4</v>
      </c>
      <c r="I32" s="38">
        <f>SUM(I31)</f>
        <v>9438967.0999999996</v>
      </c>
      <c r="J32" s="38">
        <f>SUM(J31)</f>
        <v>8022198.75</v>
      </c>
      <c r="K32" s="38">
        <f>SUM(K31)</f>
        <v>6417759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1"/>
      <c r="BB32" s="11"/>
      <c r="BC32" s="11"/>
      <c r="BD32" s="11"/>
      <c r="BE32" s="11"/>
      <c r="BF32" s="11"/>
    </row>
    <row r="33" spans="1:58" s="7" customFormat="1" ht="33.75" customHeight="1" thickBot="1">
      <c r="A33" s="29" t="s">
        <v>62</v>
      </c>
      <c r="B33" s="28" t="s">
        <v>41</v>
      </c>
      <c r="C33" s="28" t="s">
        <v>41</v>
      </c>
      <c r="D33" s="28" t="s">
        <v>41</v>
      </c>
      <c r="E33" s="28" t="s">
        <v>41</v>
      </c>
      <c r="F33" s="28" t="s">
        <v>41</v>
      </c>
      <c r="G33" s="28" t="s">
        <v>41</v>
      </c>
      <c r="H33" s="28" t="s">
        <v>41</v>
      </c>
      <c r="I33" s="28" t="s">
        <v>41</v>
      </c>
      <c r="J33" s="28" t="s">
        <v>41</v>
      </c>
      <c r="K33" s="28" t="s">
        <v>41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8" s="9" customFormat="1" ht="23.25" customHeight="1" thickTop="1" thickBot="1">
      <c r="A34" s="29" t="s">
        <v>32</v>
      </c>
      <c r="B34" s="28" t="s">
        <v>41</v>
      </c>
      <c r="C34" s="28" t="s">
        <v>41</v>
      </c>
      <c r="D34" s="28" t="s">
        <v>41</v>
      </c>
      <c r="E34" s="28" t="s">
        <v>41</v>
      </c>
      <c r="F34" s="28" t="s">
        <v>41</v>
      </c>
      <c r="G34" s="28" t="s">
        <v>41</v>
      </c>
      <c r="H34" s="28" t="s">
        <v>41</v>
      </c>
      <c r="I34" s="28" t="s">
        <v>41</v>
      </c>
      <c r="J34" s="28" t="s">
        <v>41</v>
      </c>
      <c r="K34" s="28" t="s">
        <v>41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8" ht="93.75" customHeight="1">
      <c r="A35" s="30" t="s">
        <v>149</v>
      </c>
      <c r="B35" s="30" t="s">
        <v>5</v>
      </c>
      <c r="C35" s="30" t="s">
        <v>6</v>
      </c>
      <c r="D35" s="30" t="s">
        <v>7</v>
      </c>
      <c r="E35" s="30" t="s">
        <v>8</v>
      </c>
      <c r="F35" s="30" t="s">
        <v>9</v>
      </c>
      <c r="G35" s="30" t="s">
        <v>10</v>
      </c>
      <c r="H35" s="30" t="s">
        <v>37</v>
      </c>
      <c r="I35" s="37">
        <v>54515056.75</v>
      </c>
      <c r="J35" s="37">
        <v>38592330.310000002</v>
      </c>
      <c r="K35" s="37">
        <v>30873864.239999998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11"/>
      <c r="BB35" s="11"/>
      <c r="BC35" s="11"/>
      <c r="BD35" s="11"/>
      <c r="BE35" s="11"/>
      <c r="BF35" s="11"/>
    </row>
    <row r="36" spans="1:58" ht="148.5" customHeight="1">
      <c r="A36" s="30" t="s">
        <v>150</v>
      </c>
      <c r="B36" s="30" t="s">
        <v>71</v>
      </c>
      <c r="C36" s="30" t="s">
        <v>6</v>
      </c>
      <c r="D36" s="30" t="s">
        <v>100</v>
      </c>
      <c r="E36" s="30" t="s">
        <v>8</v>
      </c>
      <c r="F36" s="30" t="s">
        <v>44</v>
      </c>
      <c r="G36" s="30" t="s">
        <v>45</v>
      </c>
      <c r="H36" s="30" t="s">
        <v>72</v>
      </c>
      <c r="I36" s="37">
        <v>125176837.19</v>
      </c>
      <c r="J36" s="37">
        <v>113009800.90000001</v>
      </c>
      <c r="K36" s="37">
        <v>90407840.719999999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11"/>
      <c r="BB36" s="11"/>
      <c r="BC36" s="11"/>
      <c r="BD36" s="11"/>
      <c r="BE36" s="11"/>
      <c r="BF36" s="11"/>
    </row>
    <row r="37" spans="1:58" ht="153" customHeight="1">
      <c r="A37" s="30" t="s">
        <v>151</v>
      </c>
      <c r="B37" s="30" t="s">
        <v>43</v>
      </c>
      <c r="C37" s="30" t="s">
        <v>6</v>
      </c>
      <c r="D37" s="30" t="s">
        <v>100</v>
      </c>
      <c r="E37" s="30" t="s">
        <v>8</v>
      </c>
      <c r="F37" s="30" t="s">
        <v>46</v>
      </c>
      <c r="G37" s="30" t="s">
        <v>45</v>
      </c>
      <c r="H37" s="30" t="s">
        <v>47</v>
      </c>
      <c r="I37" s="37">
        <v>46772064.189999998</v>
      </c>
      <c r="J37" s="37">
        <v>45642246.740000002</v>
      </c>
      <c r="K37" s="37">
        <v>36513797.390000001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11"/>
      <c r="BB37" s="11"/>
      <c r="BC37" s="11"/>
      <c r="BD37" s="11"/>
      <c r="BE37" s="11"/>
      <c r="BF37" s="11"/>
    </row>
    <row r="38" spans="1:58" ht="153.75" customHeight="1">
      <c r="A38" s="30" t="s">
        <v>152</v>
      </c>
      <c r="B38" s="30" t="s">
        <v>73</v>
      </c>
      <c r="C38" s="30" t="s">
        <v>6</v>
      </c>
      <c r="D38" s="30" t="s">
        <v>74</v>
      </c>
      <c r="E38" s="30" t="s">
        <v>8</v>
      </c>
      <c r="F38" s="30" t="s">
        <v>75</v>
      </c>
      <c r="G38" s="30" t="s">
        <v>45</v>
      </c>
      <c r="H38" s="30" t="s">
        <v>76</v>
      </c>
      <c r="I38" s="37">
        <v>74010890.170000002</v>
      </c>
      <c r="J38" s="37">
        <v>70637670</v>
      </c>
      <c r="K38" s="37">
        <v>56510136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11"/>
      <c r="BB38" s="11"/>
      <c r="BC38" s="11"/>
      <c r="BD38" s="11"/>
      <c r="BE38" s="11"/>
      <c r="BF38" s="11"/>
    </row>
    <row r="39" spans="1:58" ht="93.75" customHeight="1">
      <c r="A39" s="30" t="s">
        <v>153</v>
      </c>
      <c r="B39" s="30" t="s">
        <v>77</v>
      </c>
      <c r="C39" s="30" t="s">
        <v>78</v>
      </c>
      <c r="D39" s="30" t="s">
        <v>79</v>
      </c>
      <c r="E39" s="30" t="s">
        <v>8</v>
      </c>
      <c r="F39" s="30" t="s">
        <v>80</v>
      </c>
      <c r="G39" s="30" t="s">
        <v>81</v>
      </c>
      <c r="H39" s="30" t="s">
        <v>82</v>
      </c>
      <c r="I39" s="37">
        <v>6002428.1200000001</v>
      </c>
      <c r="J39" s="37">
        <v>5997987.8200000003</v>
      </c>
      <c r="K39" s="37">
        <v>4798390.25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11"/>
      <c r="BB39" s="11"/>
      <c r="BC39" s="11"/>
      <c r="BD39" s="11"/>
      <c r="BE39" s="11"/>
      <c r="BF39" s="11"/>
    </row>
    <row r="40" spans="1:58" ht="99.75">
      <c r="A40" s="30" t="s">
        <v>154</v>
      </c>
      <c r="B40" s="30" t="s">
        <v>84</v>
      </c>
      <c r="C40" s="30" t="s">
        <v>83</v>
      </c>
      <c r="D40" s="36">
        <v>43382</v>
      </c>
      <c r="E40" s="30" t="s">
        <v>8</v>
      </c>
      <c r="F40" s="30" t="s">
        <v>85</v>
      </c>
      <c r="G40" s="30" t="s">
        <v>95</v>
      </c>
      <c r="H40" s="30" t="s">
        <v>86</v>
      </c>
      <c r="I40" s="37">
        <v>68809680</v>
      </c>
      <c r="J40" s="37">
        <v>68809680</v>
      </c>
      <c r="K40" s="37">
        <v>55047744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11"/>
      <c r="BB40" s="11"/>
      <c r="BC40" s="11"/>
      <c r="BD40" s="11"/>
      <c r="BE40" s="11"/>
      <c r="BF40" s="11"/>
    </row>
    <row r="41" spans="1:58" ht="99.75">
      <c r="A41" s="30" t="s">
        <v>155</v>
      </c>
      <c r="B41" s="30" t="s">
        <v>137</v>
      </c>
      <c r="C41" s="30" t="s">
        <v>83</v>
      </c>
      <c r="D41" s="36">
        <v>43382</v>
      </c>
      <c r="E41" s="30" t="s">
        <v>8</v>
      </c>
      <c r="F41" s="30" t="s">
        <v>85</v>
      </c>
      <c r="G41" s="30" t="s">
        <v>95</v>
      </c>
      <c r="H41" s="30" t="s">
        <v>133</v>
      </c>
      <c r="I41" s="37">
        <v>69084101.040000007</v>
      </c>
      <c r="J41" s="37">
        <v>69084101.040000007</v>
      </c>
      <c r="K41" s="37">
        <v>55267280.829999998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11"/>
      <c r="BB41" s="11"/>
      <c r="BC41" s="11"/>
      <c r="BD41" s="11"/>
      <c r="BE41" s="11"/>
      <c r="BF41" s="11"/>
    </row>
    <row r="42" spans="1:58" ht="63" customHeight="1">
      <c r="A42" s="30" t="s">
        <v>156</v>
      </c>
      <c r="B42" s="36" t="s">
        <v>106</v>
      </c>
      <c r="C42" s="30" t="s">
        <v>6</v>
      </c>
      <c r="D42" s="36">
        <v>43570</v>
      </c>
      <c r="E42" s="30" t="s">
        <v>8</v>
      </c>
      <c r="F42" s="30" t="s">
        <v>107</v>
      </c>
      <c r="G42" s="30" t="s">
        <v>108</v>
      </c>
      <c r="H42" s="30" t="s">
        <v>109</v>
      </c>
      <c r="I42" s="37">
        <v>20687558.050000001</v>
      </c>
      <c r="J42" s="37">
        <v>19041592.129999999</v>
      </c>
      <c r="K42" s="37">
        <v>15233273.699999999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11"/>
      <c r="BB42" s="11"/>
      <c r="BC42" s="11"/>
      <c r="BD42" s="11"/>
      <c r="BE42" s="11"/>
      <c r="BF42" s="11"/>
    </row>
    <row r="43" spans="1:58" ht="103.5" customHeight="1">
      <c r="A43" s="30" t="s">
        <v>157</v>
      </c>
      <c r="B43" s="30" t="s">
        <v>110</v>
      </c>
      <c r="C43" s="30" t="s">
        <v>6</v>
      </c>
      <c r="D43" s="36">
        <v>43570</v>
      </c>
      <c r="E43" s="30" t="s">
        <v>8</v>
      </c>
      <c r="F43" s="30" t="s">
        <v>111</v>
      </c>
      <c r="G43" s="30" t="s">
        <v>112</v>
      </c>
      <c r="H43" s="30" t="s">
        <v>113</v>
      </c>
      <c r="I43" s="37">
        <v>152397339.78999999</v>
      </c>
      <c r="J43" s="37">
        <v>146531397.33000001</v>
      </c>
      <c r="K43" s="37">
        <v>117225117.86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11"/>
      <c r="BB43" s="11"/>
      <c r="BC43" s="11"/>
      <c r="BD43" s="11"/>
      <c r="BE43" s="11"/>
      <c r="BF43" s="11"/>
    </row>
    <row r="44" spans="1:58" ht="14.25" customHeight="1">
      <c r="A44" s="44" t="s">
        <v>41</v>
      </c>
      <c r="B44" s="44" t="s">
        <v>41</v>
      </c>
      <c r="C44" s="44" t="s">
        <v>41</v>
      </c>
      <c r="D44" s="44" t="s">
        <v>41</v>
      </c>
      <c r="E44" s="44" t="s">
        <v>41</v>
      </c>
      <c r="F44" s="44" t="s">
        <v>41</v>
      </c>
      <c r="G44" s="44" t="s">
        <v>41</v>
      </c>
      <c r="H44" s="32" t="s">
        <v>4</v>
      </c>
      <c r="I44" s="38">
        <f>SUM(I35:I43)</f>
        <v>617455955.30000007</v>
      </c>
      <c r="J44" s="38">
        <f>SUM(J35:J43)</f>
        <v>577346806.2700001</v>
      </c>
      <c r="K44" s="38">
        <f>SUM(K35:K43)</f>
        <v>461877444.99000001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11"/>
      <c r="BB44" s="11"/>
      <c r="BC44" s="11"/>
      <c r="BD44" s="11"/>
      <c r="BE44" s="11"/>
      <c r="BF44" s="11"/>
    </row>
    <row r="45" spans="1:58" s="9" customFormat="1" ht="22.5" customHeight="1" thickBot="1">
      <c r="A45" s="29" t="s">
        <v>33</v>
      </c>
      <c r="B45" s="28" t="s">
        <v>41</v>
      </c>
      <c r="C45" s="28" t="s">
        <v>41</v>
      </c>
      <c r="D45" s="28" t="s">
        <v>41</v>
      </c>
      <c r="E45" s="28" t="s">
        <v>41</v>
      </c>
      <c r="F45" s="28" t="s">
        <v>41</v>
      </c>
      <c r="G45" s="28" t="s">
        <v>41</v>
      </c>
      <c r="H45" s="28" t="s">
        <v>41</v>
      </c>
      <c r="I45" s="28" t="s">
        <v>41</v>
      </c>
      <c r="J45" s="28" t="s">
        <v>41</v>
      </c>
      <c r="K45" s="28" t="s">
        <v>41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8" ht="156.75" customHeight="1">
      <c r="A46" s="30" t="s">
        <v>158</v>
      </c>
      <c r="B46" s="41" t="s">
        <v>192</v>
      </c>
      <c r="C46" s="30" t="s">
        <v>12</v>
      </c>
      <c r="D46" s="36">
        <v>42494</v>
      </c>
      <c r="E46" s="30" t="s">
        <v>8</v>
      </c>
      <c r="F46" s="39" t="s">
        <v>13</v>
      </c>
      <c r="G46" s="30" t="s">
        <v>102</v>
      </c>
      <c r="H46" s="30" t="s">
        <v>191</v>
      </c>
      <c r="I46" s="46">
        <v>426810000</v>
      </c>
      <c r="J46" s="46">
        <v>241149948.94999999</v>
      </c>
      <c r="K46" s="46">
        <v>192919959.16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11"/>
      <c r="BB46" s="11"/>
      <c r="BC46" s="11"/>
      <c r="BD46" s="11"/>
      <c r="BE46" s="11"/>
      <c r="BF46" s="11"/>
    </row>
    <row r="47" spans="1:58" ht="66.75" customHeight="1">
      <c r="A47" s="30" t="s">
        <v>159</v>
      </c>
      <c r="B47" s="30" t="s">
        <v>63</v>
      </c>
      <c r="C47" s="30" t="s">
        <v>12</v>
      </c>
      <c r="D47" s="30" t="s">
        <v>64</v>
      </c>
      <c r="E47" s="30" t="s">
        <v>8</v>
      </c>
      <c r="F47" s="30" t="s">
        <v>65</v>
      </c>
      <c r="G47" s="30" t="s">
        <v>66</v>
      </c>
      <c r="H47" s="30" t="s">
        <v>114</v>
      </c>
      <c r="I47" s="37">
        <v>55344589.229999997</v>
      </c>
      <c r="J47" s="37">
        <v>44995601</v>
      </c>
      <c r="K47" s="37">
        <v>35996480.799999997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58" ht="85.5">
      <c r="A48" s="30" t="s">
        <v>160</v>
      </c>
      <c r="B48" s="30" t="s">
        <v>34</v>
      </c>
      <c r="C48" s="30" t="s">
        <v>39</v>
      </c>
      <c r="D48" s="30" t="s">
        <v>35</v>
      </c>
      <c r="E48" s="30" t="s">
        <v>8</v>
      </c>
      <c r="F48" s="30" t="s">
        <v>36</v>
      </c>
      <c r="G48" s="30" t="s">
        <v>103</v>
      </c>
      <c r="H48" s="30" t="s">
        <v>38</v>
      </c>
      <c r="I48" s="37">
        <v>197356514.03</v>
      </c>
      <c r="J48" s="37">
        <v>160437450.47999999</v>
      </c>
      <c r="K48" s="37">
        <v>128349960.3</v>
      </c>
    </row>
    <row r="49" spans="1:52" ht="85.5">
      <c r="A49" s="30" t="s">
        <v>161</v>
      </c>
      <c r="B49" s="30" t="s">
        <v>67</v>
      </c>
      <c r="C49" s="30" t="s">
        <v>39</v>
      </c>
      <c r="D49" s="30" t="s">
        <v>68</v>
      </c>
      <c r="E49" s="30" t="s">
        <v>8</v>
      </c>
      <c r="F49" s="30" t="s">
        <v>69</v>
      </c>
      <c r="G49" s="30" t="s">
        <v>101</v>
      </c>
      <c r="H49" s="30" t="s">
        <v>70</v>
      </c>
      <c r="I49" s="37">
        <v>153288923.25</v>
      </c>
      <c r="J49" s="37">
        <v>121532120.84999999</v>
      </c>
      <c r="K49" s="37">
        <v>96010375.469999999</v>
      </c>
    </row>
    <row r="50" spans="1:52" ht="15">
      <c r="A50" s="47"/>
      <c r="B50" s="47"/>
      <c r="C50" s="47"/>
      <c r="D50" s="47"/>
      <c r="E50" s="47"/>
      <c r="F50" s="47"/>
      <c r="G50" s="47"/>
      <c r="H50" s="32" t="s">
        <v>4</v>
      </c>
      <c r="I50" s="38">
        <f>SUM(I46:I49)</f>
        <v>832800026.50999999</v>
      </c>
      <c r="J50" s="38">
        <f>SUM(J46:J49)</f>
        <v>568115121.27999997</v>
      </c>
      <c r="K50" s="38">
        <f>SUM(K46:K49)</f>
        <v>453276775.73000002</v>
      </c>
    </row>
    <row r="51" spans="1:52" s="7" customFormat="1" ht="33.75" customHeight="1" thickBot="1">
      <c r="A51" s="29" t="s">
        <v>169</v>
      </c>
      <c r="B51" s="28" t="s">
        <v>41</v>
      </c>
      <c r="C51" s="28" t="s">
        <v>41</v>
      </c>
      <c r="D51" s="28" t="s">
        <v>41</v>
      </c>
      <c r="E51" s="28" t="s">
        <v>41</v>
      </c>
      <c r="F51" s="28" t="s">
        <v>41</v>
      </c>
      <c r="G51" s="28" t="s">
        <v>41</v>
      </c>
      <c r="H51" s="28" t="s">
        <v>41</v>
      </c>
      <c r="I51" s="28" t="s">
        <v>41</v>
      </c>
      <c r="J51" s="28" t="s">
        <v>41</v>
      </c>
      <c r="K51" s="28" t="s">
        <v>41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s="9" customFormat="1" ht="31.5" thickTop="1" thickBot="1">
      <c r="A52" s="29" t="s">
        <v>183</v>
      </c>
      <c r="B52" s="28" t="s">
        <v>41</v>
      </c>
      <c r="C52" s="28" t="s">
        <v>41</v>
      </c>
      <c r="D52" s="28" t="s">
        <v>41</v>
      </c>
      <c r="E52" s="28" t="s">
        <v>41</v>
      </c>
      <c r="F52" s="28" t="s">
        <v>41</v>
      </c>
      <c r="G52" s="28" t="s">
        <v>41</v>
      </c>
      <c r="H52" s="28" t="s">
        <v>41</v>
      </c>
      <c r="I52" s="28" t="s">
        <v>41</v>
      </c>
      <c r="J52" s="28" t="s">
        <v>41</v>
      </c>
      <c r="K52" s="28" t="s">
        <v>41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409.5">
      <c r="A53" s="30" t="s">
        <v>162</v>
      </c>
      <c r="B53" s="30" t="s">
        <v>171</v>
      </c>
      <c r="C53" s="30" t="s">
        <v>172</v>
      </c>
      <c r="D53" s="36">
        <v>44544</v>
      </c>
      <c r="E53" s="30" t="s">
        <v>8</v>
      </c>
      <c r="F53" s="30" t="s">
        <v>173</v>
      </c>
      <c r="G53" s="30" t="s">
        <v>175</v>
      </c>
      <c r="H53" s="34" t="s">
        <v>174</v>
      </c>
      <c r="I53" s="37">
        <v>7000000</v>
      </c>
      <c r="J53" s="37">
        <v>7000000</v>
      </c>
      <c r="K53" s="37">
        <v>7000000</v>
      </c>
    </row>
    <row r="54" spans="1:52" ht="171">
      <c r="A54" s="30" t="s">
        <v>170</v>
      </c>
      <c r="B54" s="30" t="s">
        <v>177</v>
      </c>
      <c r="C54" s="30" t="s">
        <v>178</v>
      </c>
      <c r="D54" s="36" t="s">
        <v>179</v>
      </c>
      <c r="E54" s="30" t="s">
        <v>8</v>
      </c>
      <c r="F54" s="30" t="s">
        <v>180</v>
      </c>
      <c r="G54" s="30" t="s">
        <v>181</v>
      </c>
      <c r="H54" s="34" t="s">
        <v>182</v>
      </c>
      <c r="I54" s="37">
        <v>14230000</v>
      </c>
      <c r="J54" s="37">
        <v>14230000</v>
      </c>
      <c r="K54" s="37">
        <v>14230000</v>
      </c>
    </row>
    <row r="55" spans="1:52" ht="299.25">
      <c r="A55" s="30" t="s">
        <v>176</v>
      </c>
      <c r="B55" s="30" t="s">
        <v>184</v>
      </c>
      <c r="C55" s="30" t="s">
        <v>185</v>
      </c>
      <c r="D55" s="36" t="s">
        <v>188</v>
      </c>
      <c r="E55" s="30" t="s">
        <v>8</v>
      </c>
      <c r="F55" s="30" t="s">
        <v>189</v>
      </c>
      <c r="G55" s="30" t="s">
        <v>186</v>
      </c>
      <c r="H55" s="34" t="s">
        <v>187</v>
      </c>
      <c r="I55" s="37">
        <v>13000000</v>
      </c>
      <c r="J55" s="37">
        <v>13000000</v>
      </c>
      <c r="K55" s="37">
        <v>13000000</v>
      </c>
    </row>
    <row r="56" spans="1:52" ht="14.25" customHeight="1">
      <c r="A56" s="44" t="s">
        <v>41</v>
      </c>
      <c r="B56" s="44" t="s">
        <v>41</v>
      </c>
      <c r="C56" s="44" t="s">
        <v>41</v>
      </c>
      <c r="D56" s="44" t="s">
        <v>41</v>
      </c>
      <c r="E56" s="44" t="s">
        <v>41</v>
      </c>
      <c r="F56" s="44" t="s">
        <v>41</v>
      </c>
      <c r="G56" s="44" t="s">
        <v>41</v>
      </c>
      <c r="H56" s="32" t="s">
        <v>4</v>
      </c>
      <c r="I56" s="38">
        <f>SUM(I53:I55)</f>
        <v>34230000</v>
      </c>
      <c r="J56" s="38">
        <f>SUM(J53:J55)</f>
        <v>34230000</v>
      </c>
      <c r="K56" s="38">
        <f>SUM(K53:K55)</f>
        <v>34230000</v>
      </c>
    </row>
    <row r="57" spans="1:52" ht="14.25" customHeight="1">
      <c r="A57" s="44" t="s">
        <v>41</v>
      </c>
      <c r="B57" s="44" t="s">
        <v>41</v>
      </c>
      <c r="C57" s="44" t="s">
        <v>41</v>
      </c>
      <c r="D57" s="44" t="s">
        <v>41</v>
      </c>
      <c r="E57" s="44" t="s">
        <v>41</v>
      </c>
      <c r="F57" s="44" t="s">
        <v>41</v>
      </c>
      <c r="G57" s="44" t="s">
        <v>41</v>
      </c>
      <c r="H57" s="32" t="s">
        <v>42</v>
      </c>
      <c r="I57" s="38">
        <f>SUM(I8,I12,I16,I22,I28,I32,I44,I50,I56)</f>
        <v>2400548992.6199999</v>
      </c>
      <c r="J57" s="38">
        <f>SUM(J8,J12,J16,J22,J28,J32,J44,J50,J56)</f>
        <v>2089787134.1499999</v>
      </c>
      <c r="K57" s="38">
        <f>SUM(K8,K12,K16,K22,K28,K32,K44,K50,K56)</f>
        <v>1699475896.6099999</v>
      </c>
    </row>
    <row r="58" spans="1:52" ht="14.25">
      <c r="A58" s="44" t="s">
        <v>41</v>
      </c>
      <c r="B58" s="44" t="s">
        <v>41</v>
      </c>
      <c r="C58" s="44" t="s">
        <v>41</v>
      </c>
      <c r="D58" s="44" t="s">
        <v>41</v>
      </c>
      <c r="E58" s="44" t="s">
        <v>41</v>
      </c>
      <c r="F58" s="44" t="s">
        <v>41</v>
      </c>
      <c r="G58" s="44" t="s">
        <v>41</v>
      </c>
      <c r="H58" s="44" t="s">
        <v>41</v>
      </c>
      <c r="I58" s="43"/>
      <c r="J58" s="22"/>
      <c r="K58" s="43"/>
    </row>
    <row r="59" spans="1:52">
      <c r="H59" s="11"/>
      <c r="I59" s="12"/>
      <c r="K59" s="12"/>
    </row>
    <row r="60" spans="1:52">
      <c r="H60" s="13"/>
      <c r="I60" s="12"/>
      <c r="K60" s="12"/>
    </row>
    <row r="61" spans="1:52">
      <c r="H61" s="14"/>
    </row>
    <row r="62" spans="1:52">
      <c r="H62" s="15"/>
      <c r="J62" s="16"/>
      <c r="K62" s="16"/>
    </row>
    <row r="63" spans="1:52">
      <c r="H63" s="11"/>
      <c r="J63" s="16"/>
      <c r="K63" s="16"/>
    </row>
    <row r="64" spans="1:52">
      <c r="J64" s="16"/>
      <c r="K64" s="16"/>
    </row>
    <row r="65" spans="10:11">
      <c r="J65" s="11"/>
      <c r="K65" s="11"/>
    </row>
    <row r="66" spans="10:11">
      <c r="J66" s="16"/>
      <c r="K66" s="11"/>
    </row>
    <row r="67" spans="10:11">
      <c r="J67" s="16"/>
      <c r="K67" s="11"/>
    </row>
    <row r="68" spans="10:11">
      <c r="J68" s="16"/>
      <c r="K68" s="11"/>
    </row>
  </sheetData>
  <mergeCells count="1">
    <mergeCell ref="A1:K1"/>
  </mergeCells>
  <phoneticPr fontId="3" type="noConversion"/>
  <printOptions horizontalCentered="1"/>
  <pageMargins left="0.19685039370078741" right="0.19685039370078741" top="0.70866141732283472" bottom="0.74803149606299213" header="0.31496062992125984" footer="0.31496062992125984"/>
  <pageSetup paperSize="9" scale="58" fitToHeight="0" orientation="landscape" r:id="rId1"/>
  <headerFooter>
    <oddFooter>Strona &amp;P z &amp;N</oddFooter>
  </headerFooter>
  <rowBreaks count="6" manualBreakCount="6">
    <brk id="12" max="10" man="1"/>
    <brk id="20" max="10" man="1"/>
    <brk id="28" max="10" man="1"/>
    <brk id="37" max="10" man="1"/>
    <brk id="44" max="10" man="1"/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Brzozowska Małgorzata</cp:lastModifiedBy>
  <cp:lastPrinted>2022-08-23T09:22:54Z</cp:lastPrinted>
  <dcterms:created xsi:type="dcterms:W3CDTF">2015-05-28T07:57:50Z</dcterms:created>
  <dcterms:modified xsi:type="dcterms:W3CDTF">2022-09-19T09:39:17Z</dcterms:modified>
</cp:coreProperties>
</file>