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.jasiak\Desktop\3.3 117_21\Na stronę\3_12_2021\"/>
    </mc:Choice>
  </mc:AlternateContent>
  <bookViews>
    <workbookView xWindow="0" yWindow="0" windowWidth="20490" windowHeight="7620"/>
  </bookViews>
  <sheets>
    <sheet name="3.3 117" sheetId="2" r:id="rId1"/>
    <sheet name="Rewitalizacja" sheetId="3" state="hidden" r:id="rId2"/>
  </sheets>
  <externalReferences>
    <externalReference r:id="rId3"/>
  </externalReferences>
  <definedNames>
    <definedName name="_xlnm._FilterDatabase" localSheetId="0" hidden="1">'3.3 117'!$A$3:$N$117</definedName>
    <definedName name="_Hlk69719401" localSheetId="0">'3.3 117'!$A$31</definedName>
    <definedName name="kurs">'3.3 117'!$E$182</definedName>
    <definedName name="_xlnm.Print_Area" localSheetId="0">'3.3 117'!$A$1:$N$118</definedName>
    <definedName name="rewitalizacja">Rewitalizacja!$A$1:$A$17</definedName>
    <definedName name="_xlnm.Print_Titles" localSheetId="0">'3.3 117'!$3:$3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4" i="2" l="1"/>
  <c r="F34" i="2"/>
  <c r="G34" i="2"/>
  <c r="H34" i="2"/>
  <c r="I34" i="2"/>
  <c r="I60" i="2" l="1"/>
  <c r="G60" i="2" l="1"/>
  <c r="H60" i="2"/>
  <c r="F60" i="2"/>
  <c r="M116" i="2" l="1"/>
  <c r="M115" i="2"/>
  <c r="M113" i="2"/>
  <c r="M114" i="2"/>
  <c r="M111" i="2"/>
  <c r="M112" i="2"/>
  <c r="M110" i="2"/>
  <c r="M108" i="2"/>
  <c r="M109" i="2"/>
  <c r="M107" i="2"/>
  <c r="M106" i="2"/>
  <c r="M105" i="2"/>
  <c r="M104" i="2"/>
  <c r="K116" i="2"/>
  <c r="L116" i="2" s="1"/>
  <c r="K115" i="2"/>
  <c r="L115" i="2" s="1"/>
  <c r="K113" i="2"/>
  <c r="L113" i="2" s="1"/>
  <c r="K114" i="2"/>
  <c r="L114" i="2" s="1"/>
  <c r="K111" i="2"/>
  <c r="L111" i="2" s="1"/>
  <c r="K112" i="2"/>
  <c r="L112" i="2" s="1"/>
  <c r="K110" i="2"/>
  <c r="L110" i="2" s="1"/>
  <c r="K108" i="2"/>
  <c r="L108" i="2" s="1"/>
  <c r="K109" i="2"/>
  <c r="L109" i="2" s="1"/>
  <c r="K107" i="2"/>
  <c r="L107" i="2" s="1"/>
  <c r="K106" i="2"/>
  <c r="L106" i="2" s="1"/>
  <c r="K105" i="2"/>
  <c r="L105" i="2" s="1"/>
  <c r="K104" i="2"/>
  <c r="L104" i="2" s="1"/>
  <c r="I116" i="2"/>
  <c r="I115" i="2"/>
  <c r="I113" i="2"/>
  <c r="I114" i="2"/>
  <c r="I111" i="2"/>
  <c r="I112" i="2"/>
  <c r="I110" i="2"/>
  <c r="I108" i="2"/>
  <c r="I109" i="2"/>
  <c r="I107" i="2"/>
  <c r="I106" i="2"/>
  <c r="I105" i="2"/>
  <c r="I104" i="2"/>
  <c r="H116" i="2"/>
  <c r="H115" i="2"/>
  <c r="H113" i="2"/>
  <c r="H114" i="2"/>
  <c r="H111" i="2"/>
  <c r="H112" i="2"/>
  <c r="H110" i="2"/>
  <c r="H108" i="2"/>
  <c r="H109" i="2"/>
  <c r="H107" i="2"/>
  <c r="H106" i="2"/>
  <c r="H105" i="2"/>
  <c r="H104" i="2"/>
  <c r="G116" i="2"/>
  <c r="G115" i="2"/>
  <c r="G113" i="2"/>
  <c r="G114" i="2"/>
  <c r="G111" i="2"/>
  <c r="G112" i="2"/>
  <c r="G110" i="2"/>
  <c r="G108" i="2"/>
  <c r="G109" i="2"/>
  <c r="G107" i="2"/>
  <c r="G106" i="2"/>
  <c r="G105" i="2"/>
  <c r="G104" i="2"/>
  <c r="F116" i="2"/>
  <c r="F115" i="2"/>
  <c r="F113" i="2"/>
  <c r="F114" i="2"/>
  <c r="F111" i="2"/>
  <c r="F112" i="2"/>
  <c r="F110" i="2"/>
  <c r="F108" i="2"/>
  <c r="F109" i="2"/>
  <c r="F107" i="2"/>
  <c r="F106" i="2"/>
  <c r="F105" i="2"/>
  <c r="F104" i="2"/>
  <c r="E116" i="2"/>
  <c r="E115" i="2"/>
  <c r="E113" i="2"/>
  <c r="E114" i="2"/>
  <c r="E111" i="2"/>
  <c r="E112" i="2"/>
  <c r="E110" i="2"/>
  <c r="E108" i="2"/>
  <c r="E109" i="2"/>
  <c r="E107" i="2"/>
  <c r="E106" i="2"/>
  <c r="E105" i="2"/>
  <c r="E104" i="2"/>
  <c r="D116" i="2"/>
  <c r="D115" i="2"/>
  <c r="D113" i="2"/>
  <c r="D114" i="2"/>
  <c r="D111" i="2"/>
  <c r="D112" i="2"/>
  <c r="D110" i="2"/>
  <c r="D108" i="2"/>
  <c r="D109" i="2"/>
  <c r="D107" i="2"/>
  <c r="D106" i="2"/>
  <c r="D105" i="2"/>
  <c r="D104" i="2"/>
  <c r="C116" i="2"/>
  <c r="C115" i="2"/>
  <c r="C113" i="2"/>
  <c r="C114" i="2"/>
  <c r="C111" i="2"/>
  <c r="C112" i="2"/>
  <c r="C110" i="2"/>
  <c r="C108" i="2"/>
  <c r="C109" i="2"/>
  <c r="C107" i="2"/>
  <c r="C106" i="2"/>
  <c r="C105" i="2"/>
  <c r="C104" i="2"/>
  <c r="F117" i="2" l="1"/>
  <c r="H117" i="2"/>
  <c r="I117" i="2"/>
  <c r="G117" i="2"/>
  <c r="L70" i="2"/>
  <c r="G99" i="2" l="1"/>
  <c r="H99" i="2"/>
  <c r="I99" i="2"/>
  <c r="F99" i="2"/>
  <c r="J60" i="2" l="1"/>
  <c r="L41" i="2" l="1"/>
  <c r="L42" i="2"/>
  <c r="L43" i="2"/>
  <c r="L44" i="2"/>
  <c r="L45" i="2"/>
  <c r="L46" i="2"/>
  <c r="L47" i="2"/>
  <c r="L48" i="2"/>
  <c r="L49" i="2"/>
  <c r="L50" i="2"/>
  <c r="L51" i="2"/>
  <c r="L52" i="2"/>
  <c r="L53" i="2"/>
  <c r="L65" i="2"/>
  <c r="L66" i="2"/>
  <c r="L67" i="2"/>
  <c r="L68" i="2"/>
  <c r="L69" i="2"/>
  <c r="L71" i="2"/>
  <c r="L72" i="2"/>
  <c r="J99" i="2"/>
  <c r="L98" i="2"/>
  <c r="L97" i="2"/>
  <c r="L96" i="2"/>
  <c r="L95" i="2"/>
  <c r="L94" i="2"/>
  <c r="L93" i="2"/>
  <c r="L92" i="2"/>
  <c r="L91" i="2"/>
  <c r="L90" i="2"/>
  <c r="L89" i="2"/>
  <c r="L88" i="2"/>
  <c r="L87" i="2"/>
  <c r="L86" i="2"/>
  <c r="L85" i="2"/>
  <c r="L84" i="2"/>
  <c r="L83" i="2"/>
  <c r="L82" i="2"/>
  <c r="L81" i="2"/>
  <c r="L80" i="2"/>
  <c r="L79" i="2"/>
  <c r="L78" i="2"/>
  <c r="L77" i="2"/>
  <c r="L76" i="2"/>
  <c r="L75" i="2"/>
  <c r="L74" i="2"/>
  <c r="L73" i="2"/>
  <c r="L40" i="2"/>
  <c r="L39" i="2"/>
  <c r="L38" i="2"/>
  <c r="L20" i="2" l="1"/>
  <c r="L33" i="2" l="1"/>
  <c r="L32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1" i="2"/>
  <c r="L22" i="2"/>
  <c r="L23" i="2"/>
  <c r="L24" i="2"/>
  <c r="L25" i="2"/>
  <c r="L26" i="2"/>
  <c r="L27" i="2"/>
  <c r="L28" i="2"/>
  <c r="L29" i="2"/>
  <c r="L30" i="2"/>
  <c r="L31" i="2"/>
  <c r="L5" i="2"/>
</calcChain>
</file>

<file path=xl/sharedStrings.xml><?xml version="1.0" encoding="utf-8"?>
<sst xmlns="http://schemas.openxmlformats.org/spreadsheetml/2006/main" count="682" uniqueCount="356">
  <si>
    <t>Lista ocenionych projektów, złożonych w ramach konkursu RPMA.03.03.00-IP.01-14-117/21, Oś priorytetowa III „Rozwój potencjału innowacyjnego i przedsiębiorczości” dla Działania 3.3 „Innowacje w MŚP”, Typ projektów: „Wprowadzanie na rynek nowych lub ulepszonych produktów lub usług” Regionalnego Programu Operacyjnego Województwa Mazowieckiego na lata 2014-2020</t>
  </si>
  <si>
    <t>Projekty wybrane do dofinansowania w trybie konkursowym dla Regionalnego Programu Operacyjnego Województwa Mazowieckiego 2014-2020 w ramach I rundy</t>
  </si>
  <si>
    <t>Lp.</t>
  </si>
  <si>
    <t>Instytucja Organizująca Konkurs / Instytucja prowadząca nabór</t>
  </si>
  <si>
    <t>Numer RPMA</t>
  </si>
  <si>
    <t>Tytuł projektu</t>
  </si>
  <si>
    <t>Nazwa wnioskodawcy</t>
  </si>
  <si>
    <t>Wartość projektu ogółem</t>
  </si>
  <si>
    <t>Wydatki kwalifikowane</t>
  </si>
  <si>
    <t>Wnioskowane dofinansowanie ogółem (UE+BP)</t>
  </si>
  <si>
    <t>Wnioskowane dofinansowanie (UE)</t>
  </si>
  <si>
    <t>Wnioskowane dofinansowanie (BP) max. do 9% wydatków kwalifikowanych</t>
  </si>
  <si>
    <t>Liczba punktów uzyskana przez projekt</t>
  </si>
  <si>
    <t>Procent maksymalnej liczby punktów możliwych do zdobycia *</t>
  </si>
  <si>
    <t>Kategoria interwencji</t>
  </si>
  <si>
    <t>Komentarz**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</si>
  <si>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</si>
  <si>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</si>
  <si>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</si>
  <si>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</si>
  <si>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</si>
  <si>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</si>
  <si>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</si>
  <si>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</si>
  <si>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</si>
  <si>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</si>
  <si>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</si>
  <si>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</si>
  <si>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</si>
  <si>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</si>
  <si>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Mazowiecka Jednostka Wdrażania Programów Unijnych</t>
  </si>
  <si>
    <t>RPMA.03.03.00-14-i620/21</t>
  </si>
  <si>
    <t>Wdrożenie wyników prac B+R związanych z opracowaniem komory klimatyczno-grzewczej</t>
  </si>
  <si>
    <t>TEH TRANSFER SPÓŁKA Z OGRANICZONA ODPOWIEDZIALNOSCIA</t>
  </si>
  <si>
    <t>67</t>
  </si>
  <si>
    <t>RPMA.03.03.00-14-i628/21</t>
  </si>
  <si>
    <t>Wdrożenie do oferty Factory Still wyników prac B+R - nowej  generacji urządzeń składających się na  mikrodestylarnię</t>
  </si>
  <si>
    <t>Factory Still Spółka z ograniczoną odpowiedzialnością</t>
  </si>
  <si>
    <t>69</t>
  </si>
  <si>
    <t>RPMA.03.03.00-14-i601/21</t>
  </si>
  <si>
    <t>Wdrożenie innowacyjnej technologii produkcji karboksymetyloskrobi oraz nowych receptur klejów opartych na karboksymetyloskrobi</t>
  </si>
  <si>
    <t>Grupa Pronicel Spółka Akcyjna</t>
  </si>
  <si>
    <t>RPMA.03.03.00-14-i612/21</t>
  </si>
  <si>
    <t>Wdrożenie autorskiej, ekologicznej i efektywnej metody chłodzenia serwerowni z wykorzystaniem energii geotermalnej</t>
  </si>
  <si>
    <t>Meverywhere Sp. z o.o.</t>
  </si>
  <si>
    <t>82</t>
  </si>
  <si>
    <t>RPMA.03.03.00-14-i630/21</t>
  </si>
  <si>
    <t>Wdrożenie na rynek innowacyjnych wyrobów kosmetycznych o działaniu rozjaśniającym i pielęgnującym bazujących na kompozycjach kosmetycznych będących rezultatem prac B+R</t>
  </si>
  <si>
    <t>CARLA NORRI SPÓŁKA Z OGRANICZONĄ ODPOWIEDZIALNOŚCIĄ</t>
  </si>
  <si>
    <t>RPMA.03.03.00-14-i633/21</t>
  </si>
  <si>
    <t>Wzrost konkurencyjności w przedsiębiorstwie TMW Sp. z o.o. poprzez wdrożenie innowacji</t>
  </si>
  <si>
    <t>TMW Sp. z o.o.</t>
  </si>
  <si>
    <t>RPMA.03.03.00-14-i613/21</t>
  </si>
  <si>
    <t xml:space="preserve"> Wdrożenie druku opakowań kartonowych w technologii precyzyjnego offsetu</t>
  </si>
  <si>
    <t>Iwona Teresa Księżopolska Przedsiębiorstwo Produkcyjno-Handlowe "IWONEX"</t>
  </si>
  <si>
    <t>RPMA.03.03.00-14-i615/21</t>
  </si>
  <si>
    <t>Wdrożenie wyników prac B+R przez Firmę AZIK Wójtowicz i Wspólnicy celem wprowadzenie na rynek innowacyjnego produktu</t>
  </si>
  <si>
    <t>"AZIK" WÓJTOWICZ I WSPÓLNICY, SPÓŁKA JAWNA</t>
  </si>
  <si>
    <t>RPMA.03.03.00-14-i595/21</t>
  </si>
  <si>
    <t>Wzrost konkurencyjności zakładu poprzez wdrożenie do produkcji innowacyjnych w skali rynków światowych produktów kamieniarskich opracowanych samodzielnie podczas prowadzonych prac B+R.</t>
  </si>
  <si>
    <t>MIGMA II Adam Lech</t>
  </si>
  <si>
    <t>RPMA.03.03.00-14-i536/21</t>
  </si>
  <si>
    <t>Rodzina znacząco ulepszonych opryskiwaczy sadowniczych"</t>
  </si>
  <si>
    <t>Niegowski Zdzisław "AGROLA" Zakład Handlowo- Produkcyjny</t>
  </si>
  <si>
    <t>RPMA.03.03.00-14-i605/21</t>
  </si>
  <si>
    <t>Rozwój firmy poprzez wdrożenie na rynek nowego produktu powstałego w wyniku przeprowadzonych prac B+R</t>
  </si>
  <si>
    <t>BWRz Spółka z ograniczoną odpowedzialnością</t>
  </si>
  <si>
    <t>RPMA.03.03.00-14-i610/21</t>
  </si>
  <si>
    <t>Wzrost konkurencyjności firmy poprzez wprowadzenie na rynek nowych produktów będących wynikiem przeprowadzonych prac B+R</t>
  </si>
  <si>
    <t>GME RESTAURACJE SP. Z O.O. SP.K.</t>
  </si>
  <si>
    <t>RPMA.03.03.00-14-i619/21</t>
  </si>
  <si>
    <t>Wdrożenie wyników prac B+R nad platformą CENT® (CultureEcologyNatureTechnology®) w celu wprowadzenia na rynek szerokiej oferty produktów biodostępnych dla skóry i przyjaznych środowisku naturalnemu, opartych na technologii ciekłych kryształów.</t>
  </si>
  <si>
    <t>Grehen Spółka z ograniczoną odpowiedzialnością</t>
  </si>
  <si>
    <t>RPMA.03.03.00-14-i507/21</t>
  </si>
  <si>
    <t>Wprowadzenie na rynek nowych, innowacyjnych produktów - kompletnych szczelnych izolacji zimnochronnych rurociągów przesyłowych i urządzeń technologicznych z zastosowaniem warstwy separacyjnej z folii LDPE w miejscu powstawania przechłodzeń na trasie rurociągów przemysłowych</t>
  </si>
  <si>
    <t>IZO-BET Spółka z ograniczoną odpowiedzialnością</t>
  </si>
  <si>
    <t>15</t>
  </si>
  <si>
    <t>RPMA.03.03.00-14-i608/21</t>
  </si>
  <si>
    <t xml:space="preserve">Podniesienie konkurencyjności przedsiębiorstwa Jarmex Sp. z o.o. Sp. k. poprzez wdrożenie innowacyjnych rozwiązań </t>
  </si>
  <si>
    <t>JARMEX SPÓŁKA Z OGRANICZONA ODPOWIEDZIALNOSCIA SPÓŁKA KOMANDYTOWA</t>
  </si>
  <si>
    <t>RPMA.03.03.00-14-i627/21</t>
  </si>
  <si>
    <t>Wdrożenie wyników prac badawczo-rozwojowych w zakresie technologii druku 3D metali i recyklingu materiałów strategicznych - safeEtch i rePowder</t>
  </si>
  <si>
    <t>AMAZEMET SPÓŁKA Z OGRANICZONĄ ODPOWIEDZIALNOŚCIĄ</t>
  </si>
  <si>
    <t>Po pozytywnie rozpatrzonym środku odwoławczym</t>
  </si>
  <si>
    <t>17</t>
  </si>
  <si>
    <t>RPMA.03.03.00-14-i609/21</t>
  </si>
  <si>
    <t>Wdrożenie do produkcji żywności funkcjonalnej Lea Life suplementowanych izolatem beta glukanu z owsa</t>
  </si>
  <si>
    <t>ZPC Flis sp. j.</t>
  </si>
  <si>
    <t>18</t>
  </si>
  <si>
    <t>RPMA.03.03.00-14-i594/21</t>
  </si>
  <si>
    <t>Wdrożenie   w   spółce   Term-oil   wyników   prac   badawczo-rozwojowych   i wprowadzenie   na   rynek   innowacyjnych   wyrobów.</t>
  </si>
  <si>
    <t>TERM-OIL SPÓŁKA Z OGRANICZONĄ ODPOWIEDZIALNOŚCIĄ</t>
  </si>
  <si>
    <t>19</t>
  </si>
  <si>
    <t>RPMA.03.03.00-14-i596/21</t>
  </si>
  <si>
    <t>Wdrożenie wyników prac B+R  w celu wprowadzenia na rynek nowych produktów  stalowych form  do produkcji wibroprasowanych elementów betonowych</t>
  </si>
  <si>
    <t>"Magtrans" s. c. M. Kapusta, J. Kapusta</t>
  </si>
  <si>
    <t>20</t>
  </si>
  <si>
    <t>RPMA.03.03.00-14-i599/21</t>
  </si>
  <si>
    <t xml:space="preserve">Wdrożenie nowego innowacyjnego produktu - płyta GlossLux w firmie Sklejbud Rutka Sp. J. </t>
  </si>
  <si>
    <t>SKLEJBUD RUTKA Spółka Jawna</t>
  </si>
  <si>
    <t>21</t>
  </si>
  <si>
    <t>RPMA.03.03.00-14-i600/21</t>
  </si>
  <si>
    <t>Wdrożenie nowej gamy produktów do oferty przedsiębiorstwa Frank&amp;Oil</t>
  </si>
  <si>
    <t>FRANK&amp;OLI SPÓŁKA Z OGRANICZONĄ ODPOWIEDZIALNOŚCIĄ</t>
  </si>
  <si>
    <t>22</t>
  </si>
  <si>
    <t>RPMA.03.03.00-14-i604/21</t>
  </si>
  <si>
    <t xml:space="preserve">Wdrożenie wyników własnych prac B+R celem wprowadzenia na rynek gamy produktów zapewniających właściwą suplementacje na etapie planowania rodziny, w okresie prenatalnym i po jego zakończeniu. </t>
  </si>
  <si>
    <t>MEDICALINE Konrad Malitka</t>
  </si>
  <si>
    <t>23</t>
  </si>
  <si>
    <t>RPMA.03.03.00-14-i602/21</t>
  </si>
  <si>
    <t>Wzrost konkurencyjności na arenie międzynarodowej firmy Torro poprzez wdrożenie innowacyjnej technologii zabezpieczenia opakowań przed korozją mikrobiologiczną.</t>
  </si>
  <si>
    <t>TORRO SPÓŁKA Z OGRANICZONĄ ODPOWIEDZIALNOŚCIĄ</t>
  </si>
  <si>
    <t>24</t>
  </si>
  <si>
    <t>RPMA.03.03.00-14-i607/21</t>
  </si>
  <si>
    <t>Wzrost konkurencyjności firmy TEK poprzez wdrożenie technologii produkcji wysokojakościowych opakowań ekologicznych</t>
  </si>
  <si>
    <t>"TEK" SPÓŁKA Z OGRANICZONĄ ODPOWIEDZIALNOŚCIĄ</t>
  </si>
  <si>
    <t>25</t>
  </si>
  <si>
    <t>RPMA.03.03.00-14-i623/21</t>
  </si>
  <si>
    <t>Wdrożenie innowacyjnego, nowego/udoskonalonego produktu w postaci samodezynfekujących i samoczyszczących opakowań.</t>
  </si>
  <si>
    <t>FOUR COLORS SPÓŁKA Z OGRANICZONĄ ODPOWIEDZIALNOŚCI</t>
  </si>
  <si>
    <t>26</t>
  </si>
  <si>
    <t>RPMA.03.03.00-14-i503/21</t>
  </si>
  <si>
    <t xml:space="preserve">WDROŻENIE DO PRODUKCJI WYNIKÓW PRAC B+R W POSTACI NOWOCZESNYCH SPOIW DROGOWYCH GRUNWIT </t>
  </si>
  <si>
    <t>IMPRESSION SPÓŁKA Z OGRANICZONĄ ODPOWIEDZIALNOŚCIĄ</t>
  </si>
  <si>
    <t>27</t>
  </si>
  <si>
    <t>RPMA.03.03.00-14-i498/21</t>
  </si>
  <si>
    <t>Wdrożenie do produkcji nowoczesnych płyt meblowych</t>
  </si>
  <si>
    <t>PROSPERITA SPÓŁKA Z OGRANICZONĄ ODPOWIEDZIALNOŚCIĄ</t>
  </si>
  <si>
    <t>28</t>
  </si>
  <si>
    <t>RPMA.03.03.00-14-i603/21</t>
  </si>
  <si>
    <t>Wdrożenie innowacyjnej technologii produkcji opakowań giętkich i etykiet.</t>
  </si>
  <si>
    <t>MAL-POL ZAKŁAD POLIGRAFICZNY SPÓŁKA Z OGRANICZONĄ ODPOWIEDZIALNOŚCIĄ SPÓŁKA KOMANDYTOWA</t>
  </si>
  <si>
    <t>RPMA.03.03.00-14-i624/21</t>
  </si>
  <si>
    <t>Technologia recyklingu poprodukcyjnych odpadów betonowych.</t>
  </si>
  <si>
    <t>JADAR Sp.  z o.o.</t>
  </si>
  <si>
    <t xml:space="preserve">SUMA:        </t>
  </si>
  <si>
    <t>Projekty, które uzyskały wymaganą liczbę punktów i zostały skierowane do dofinansowania w ramach II rundy</t>
  </si>
  <si>
    <t>RPMA.03.03.00-14-i690/21</t>
  </si>
  <si>
    <t>„Wdrożenie do działalności produkcyjnej firmy KRATKI.PL wyników badań dotyczących opracowania inteligentnej linii technologicznej do produkcji nowej generacji ekologicznych, gazowych ogrzewaczy pomieszczeń”.</t>
  </si>
  <si>
    <t>"KRATKI.PL" MAREK BAL</t>
  </si>
  <si>
    <t>RPMA.03.03.00-14-i735/21</t>
  </si>
  <si>
    <t xml:space="preserve">Wdrożenie nowej technologii produkcji na potrzeby wprowadzenia na rynek innowacji produktowej obejmującej grupę ciast przeznaczonych do odroczonego wypieku </t>
  </si>
  <si>
    <t>WÓJCIK Spółka Jawna</t>
  </si>
  <si>
    <t>RPMA.03.03.00-14-i639/21</t>
  </si>
  <si>
    <t>Wprowadzenie na rynek ulepszonych  produktów poprzez wdrożenie wyników prac B+R.</t>
  </si>
  <si>
    <t>Jan Miklewski Przedsiębiorstwo MIK Roboty Ziemne i Drogowe</t>
  </si>
  <si>
    <t>RPMA.03.03.00-14-i656/21</t>
  </si>
  <si>
    <t>Wdrożenie do produkcji przemysłowego mobilnego kontrolera spektroskopu fotoakustycznego</t>
  </si>
  <si>
    <t>"BTC KORPORACJA" PAWEŁ ZBYSIŃSKI</t>
  </si>
  <si>
    <t>RPMA.03.03.00-14-i662/21</t>
  </si>
  <si>
    <t>Wzrost konkurencyjności i rozwój firmy Coffee Service Sp. z o.o. poprzez wdrożenie wyników prac B+R i uruchomienie produkcji innowacyjnych biodegradowalnych opakowań BIO LIGHT PLUS i BIO WINDOW PLUS.</t>
  </si>
  <si>
    <t>COFFEE SERVICE SPÓŁKA Z OGRANICZONĄ ODPOWIEDZIALNOŚCIĄ</t>
  </si>
  <si>
    <t>RPMA.03.03.00-14-i664/21</t>
  </si>
  <si>
    <t>Wsparcie wdrożenia innowacyjnego produktu przez BSP Bracket System Polska Sp. z o.o. w postaci aluminiowych barierek balkonowych umożliwiających montaż paneli fotowoltaicznych</t>
  </si>
  <si>
    <t>BSP BRACKET SYSTEM POLSKA SPÓŁKA Z OGRANICZONĄ ODPOWIEDZIALNOŚCIĄ</t>
  </si>
  <si>
    <t>RPMA.03.03.00-14-i675/21</t>
  </si>
  <si>
    <t>Wprowadzenie na rynek nowego produktu, tj. folii biodegradowalnej i biokompostowalnej z dodatkiem biobójczym.</t>
  </si>
  <si>
    <t>ELA Wyrób Folii i Opakowań Sp. z o.o.</t>
  </si>
  <si>
    <t>RPMA.03.03.00-14-i704/21</t>
  </si>
  <si>
    <t>„Wdrożenie do produkcji innowacyjnych, wysokowytrzymałych odlewów ciśnieniowych ze stopów aluminium do zastosowań w układach zawieszenia samochodów osobowych, w tym elektrycznych”.</t>
  </si>
  <si>
    <t>"LENAAL" SPÓŁKA Z OGRANICZONA ODPOWIEDZIALNOŚCIĄ SPÓŁKA JAWNA</t>
  </si>
  <si>
    <t>RPMA.03.03.00-14-i647/21</t>
  </si>
  <si>
    <t>Wdrożenie projektu kompozytowej osłony balistycznej dla głowicy obserwacyjnej na podstawie zrealizowanych prac B+R.</t>
  </si>
  <si>
    <t>CFT Precyzja Sp. z o.o.</t>
  </si>
  <si>
    <t>RPMA.03.03.00-14-i712/21</t>
  </si>
  <si>
    <t>Wykorzystanie  rezultatów przeprowadzonych prac B+R szansą na zwiększenie konkurencyjności Firmy na rynku międzynarodowym</t>
  </si>
  <si>
    <t>VitaSynth Sp. z o.o.</t>
  </si>
  <si>
    <t>RPMA.03.03.00-14-i636/21</t>
  </si>
  <si>
    <t>Podniesienie konkurencyjności przedsiębiorstwa ZTS UNIPLAST poprzez wdrożenie innowacyjnych rozwiązań.</t>
  </si>
  <si>
    <t>ZTS UNIPLAST SPÓŁKA Z OGRANICZONA ODPOWIEDZIALNOSCIA SPÓŁKA KOMANDYTOWA</t>
  </si>
  <si>
    <t>RPMA.03.03.00-14-i726/21</t>
  </si>
  <si>
    <t>Wdrożenie w przedsiębiorstwie WOJTBET innowacyjnych produktów i usług</t>
  </si>
  <si>
    <t>BEATA WOJTYSIAK "WOJTBET"</t>
  </si>
  <si>
    <t>RPMA.03.03.00-14-i732/21</t>
  </si>
  <si>
    <t>Wprowadzenie innowacji usługowej i procesowej w obszarze usług logistycznych drogą do rozwoju przedsiębiorstwa</t>
  </si>
  <si>
    <t>"D.M.T." SPÓŁKA Z OGRANICZONA ODPOWIEDZIALNOSCIĄ</t>
  </si>
  <si>
    <t>RPMA.03.03.00-14-i759/21</t>
  </si>
  <si>
    <t xml:space="preserve">Rozwój aktywowanych, innowacyjnych  produktów spożywczych Papagrin. 
</t>
  </si>
  <si>
    <t>PAPAGRIN spółka z ograniczoną odpowiedzialnością</t>
  </si>
  <si>
    <t>RPMA.03.03.00-14-i761/21</t>
  </si>
  <si>
    <t>Wdrożenie innowacji w dziale produkcyjnym przedsiębiorstwa PROZAMET</t>
  </si>
  <si>
    <t>Prozamet Dr inż. Igor Zarębski</t>
  </si>
  <si>
    <t>16</t>
  </si>
  <si>
    <t>RPMA.03.03.00-14-i699/21</t>
  </si>
  <si>
    <t>Wdrożenie do produkcji w przedsiębiorstwie Bruk - Bud nowego rodzaju mieszanki mineralno-asfaltowej będącej wynikiem zleconych prac B+R</t>
  </si>
  <si>
    <t>Firma Handlowo-Usługowa "Bruk-Bud" Piotr Skoczek</t>
  </si>
  <si>
    <t>Próg wyczerpania alokacji***</t>
  </si>
  <si>
    <t>Projekty, które uzyskały wymaganą liczbę punktów i nie zostały skierowane do dofinansowania w ramach II rundy</t>
  </si>
  <si>
    <t>RPMA.03.03.00-14-i665/21</t>
  </si>
  <si>
    <t>Wprowadzenie  na rynek nowych oraz ulepszonych produktów w przedsiębiorstwie ŻUKOWO SPÓŁKA Z OGRANICZONĄ ODPOWIEDZIALNOŚCIĄ.</t>
  </si>
  <si>
    <t>ŻUKOWO SPÓŁKA Z OGRANICZONĄ ODPOWIEDZIALNOŚCIĄ</t>
  </si>
  <si>
    <t>RPMA.03.03.00-14-i743/21</t>
  </si>
  <si>
    <t>Wdrożenie wyników prac badawczo-rozwojowych w zakresie wykorzystania gumy z wielkogabarytowych zużytych opon do produkcji polimerowych modyfikatorów - stabilizatorów do gorących mieszanek asfaltowych</t>
  </si>
  <si>
    <t>JUST-MAX JUSTYNA WOJDOWSKA</t>
  </si>
  <si>
    <t>RPMA.03.03.00-14-i749/21</t>
  </si>
  <si>
    <t xml:space="preserve">Nowy wymiar usług na rynku Digital Signage - wdrożenie prac B+R i ekoinnowacji w Applink Sp. z o. o. </t>
  </si>
  <si>
    <t xml:space="preserve">Applink Spółka z ograniczoną odpowiedzialnością </t>
  </si>
  <si>
    <t>RPMA.03.03.00-14-i691/21</t>
  </si>
  <si>
    <t xml:space="preserve">Wdrożenie wyników prac B+R w celu wprowadzenia na rynek innowacyjnej linii wegańskich kosmetyków  dedykowanych włosom o różnej porowatości </t>
  </si>
  <si>
    <t>HISKIN SPÓŁKA Z OGRANICZONĄ ODPOWIEDZIALNOŚCIĄ</t>
  </si>
  <si>
    <t>RPMA.03.03.00-14-i706/21</t>
  </si>
  <si>
    <t>Wdrożenie własnych prac B+R do działalności gospodarczej  GISS Sp. z o.o.</t>
  </si>
  <si>
    <t>GISS SPÓŁKA Z OGRANICZONA ODPOWIEDZIALNOŚCIĄ</t>
  </si>
  <si>
    <t>RPMA.03.03.00-14-i724/21</t>
  </si>
  <si>
    <t>Wdrożenie do produkcji i komercjalizacja opatentowanej receptury "Kremu pod oczy".</t>
  </si>
  <si>
    <t>METROPOLITAN STUDIO SPÓŁKA Z OGRANICZONĄ ODPOWIEDZIALNOŚCIĄ</t>
  </si>
  <si>
    <t>RPMA.03.03.00-14-i668/21</t>
  </si>
  <si>
    <t xml:space="preserve">Wdrożenie mebli o wzmocnionych elementach konstrukcyjnych </t>
  </si>
  <si>
    <t>P.P.H.U. ELDAR Dariusz Zawieska</t>
  </si>
  <si>
    <t>RPMA.03.03.00-14-i723/21</t>
  </si>
  <si>
    <t>Wdrożenie na rynek innowacyjnych produktów izolacji akustycznej z zastosowaniem nowoczesnych materiałów technicznych, ekologicznych oraz budowlanych będących rezultatem prac B+R</t>
  </si>
  <si>
    <t>NYQUISTA SPÓŁKA Z OGRANICZONĄ ODPOWIEDZIALNOŚCIĄ SPÓŁKA KOMANDYTOWA</t>
  </si>
  <si>
    <t>RPMA.03.03.00-14-i752/21</t>
  </si>
  <si>
    <t>Rozwój przedsiębiorstwa ADVERTIS poprzez wprowadzenie zasadniczej zmiany procesu produkcji oraz wdrożenie innowacyjnej i nowatorskiej technologii znakowania elementów wayfindingu za pomocą wypukłego druku UV bezpośrednio na tworzywie, zgodnie z wytycznymi projektowania uniwersalnego, w celu dostosowania systemów identyfikacji przestrzennej dla wszystkich użytkowników, w tym osób z niepełnosprawnościami.</t>
  </si>
  <si>
    <t>ADVERTIS SPÓŁKA Z OGRANICZONA ODPOWIEDZIALNOSCIA SPÓŁKA KOMANDYTOWA</t>
  </si>
  <si>
    <t>RPMA.03.03.00-14-i753/21</t>
  </si>
  <si>
    <t xml:space="preserve">Innowacja procesowa drogą do rozwoju przedsiębiorstwa i zwiększenia zatrudnienia
</t>
  </si>
  <si>
    <t>MARCIN DEKOR SPÓŁKA Z OGRANICZONA ODPOWIEDZIALNOSCIA - SPÓŁKA KOMANDYTOWA</t>
  </si>
  <si>
    <t>RPMA.03.03.00-14-i755/21</t>
  </si>
  <si>
    <t>Innowacje szansą na rozwój przedsiębiorstwa</t>
  </si>
  <si>
    <t>ERPATECH - BEATA PRAGA</t>
  </si>
  <si>
    <t>RPMA.03.03.00-14-i667/21</t>
  </si>
  <si>
    <t>Wdrożenie innowacyjnej, monoskładnikowej folii do produkcji łatwo otwieralnych opakowań kosmetyków</t>
  </si>
  <si>
    <t>MTC POLSKA Sp. z o.o.</t>
  </si>
  <si>
    <t>29</t>
  </si>
  <si>
    <t>RPMA.03.03.00-14-i684/21</t>
  </si>
  <si>
    <t>Dywersyfikacja działalności przedsiębiorstwa poprzez wdrożenie nowego produktu w postaci płyt winylowych.</t>
  </si>
  <si>
    <t>"Digi-Pres"-Adam Kalata</t>
  </si>
  <si>
    <t>30</t>
  </si>
  <si>
    <t>RPMA.03.03.00-14-i713/21</t>
  </si>
  <si>
    <t>Wdrożenie wyników prac B+R w zakresie produkcji innowacyjnego preparatu wapniowo-fosforanowego w profilaktyce zaburzeń mineralnych u krów mlecznych w okresie okołoporodowym</t>
  </si>
  <si>
    <t>Jędrzej Wąsowski Gabinet Weterynaryjny SUPERVET</t>
  </si>
  <si>
    <t>31</t>
  </si>
  <si>
    <t>RPMA.03.03.00-14-i757/21</t>
  </si>
  <si>
    <t xml:space="preserve">Wdrożenie wyników prac B+R z zakresu technologii BIPV -poprzez nabycie infrastruktury do rozpoczęcia produkcji innowacyjnych rozwiązań z obszaru energetyki niekonwencjonalnej stanowiących odpowiedź na potrzeby prosumentów energii OZE. </t>
  </si>
  <si>
    <t>SOLAR BREAKER SPÓŁKA Z OGRANICZONĄ ODPOWIEDZIALNOŚCIĄ</t>
  </si>
  <si>
    <t>32</t>
  </si>
  <si>
    <t>RPMA.03.03.00-14-i658/21</t>
  </si>
  <si>
    <t>Wdrożenie nowej technologii produkcji innowacyjnej czekolady funkcjonalnej</t>
  </si>
  <si>
    <t>CHOCOMOCO SPÓŁKA Z OGRANICZONĄ ODPOWIEDZIALNOŚCIĄ</t>
  </si>
  <si>
    <t>33</t>
  </si>
  <si>
    <t>RPMA.03.03.00-14-i737/21</t>
  </si>
  <si>
    <t>Podniesienie konkurencyjności firmy Radmir Kacprzak I Spółka S.C. poprzez wdrożenie innowacji procesowej, będącej wynikiem własnych prac B+R</t>
  </si>
  <si>
    <t>Radmir Kacprzak i Spółka S.C</t>
  </si>
  <si>
    <t>34</t>
  </si>
  <si>
    <t>RPMA.03.03.00-14-i742/21</t>
  </si>
  <si>
    <t xml:space="preserve">Podniesienie konkurencyjności firmy Vesper Produkcja Maszyn Damian Bulski poprzez wdrożenie na rynek nowego produktu, będącego wynikiem własnych prac B+R. </t>
  </si>
  <si>
    <t>Vesper Produkcja Maszyn Damian Bulski</t>
  </si>
  <si>
    <t>35</t>
  </si>
  <si>
    <t>RPMA.03.03.00-14-i637/21</t>
  </si>
  <si>
    <t>Zakup wycinarki laserowej typ fiber w celu wprowadzenia na rynek znacznie ulepszonych urządzeń dźwigowych.</t>
  </si>
  <si>
    <t>Winda - Warszawa Sp. z o.o.</t>
  </si>
  <si>
    <t>36</t>
  </si>
  <si>
    <t>RPMA.03.03.00-14-i663/21</t>
  </si>
  <si>
    <t>Wdrożenie innowacyjnych płyt poliuretanowych odlewanych w sposób ciągły w firmie Lubaz Sp. z o.o. Sp. k.</t>
  </si>
  <si>
    <t>Lubaz Spółka z ograniczoną odpowiedzialnością Spółka komandytowa</t>
  </si>
  <si>
    <t>37</t>
  </si>
  <si>
    <t>RPMA.03.03.00-14-i689/21</t>
  </si>
  <si>
    <t>Wdrożenie gamy autorskich ekokotew i ekowkrętów SADDAR o różnych właściwościach i przeznaczeniu jako efekt realizacji prac B+R</t>
  </si>
  <si>
    <t xml:space="preserve">P.H.U SADDAR Dariusz Sadowiński </t>
  </si>
  <si>
    <t>38</t>
  </si>
  <si>
    <t>RPMA.03.03.00-14-i734/21</t>
  </si>
  <si>
    <t>Wdrożenie innowacyjnej technologii ultradźwiękowego łączenia materiałów w zakładzie produkcyjnym  jednorazowej odzieży medycznej i ochronnej w  Spółdzielni Biovalley.</t>
  </si>
  <si>
    <t>Biovalley spółdzielnia socjalna</t>
  </si>
  <si>
    <t>39</t>
  </si>
  <si>
    <t>RPMA.03.03.00-14-i762/21</t>
  </si>
  <si>
    <t xml:space="preserve">Poprawa konkurencyjności przedsiębiorstwa w wyniku wdrożenia innowacyjnego procesu produkcyjnego w zakładzie obróbki szkła płaskiego </t>
  </si>
  <si>
    <t>Wyrób, Renowacja, Obsadzanie Luster s.c Teresa Czerwińska , Marcin Czerwiński</t>
  </si>
  <si>
    <t>40</t>
  </si>
  <si>
    <t>RPMA.03.03.00-14-i727/21</t>
  </si>
  <si>
    <t>Wdrożenie innowacyjnych rozwiązań z zakresu okulistyki</t>
  </si>
  <si>
    <t xml:space="preserve">Specjalistyczna Praktyka Lekarska Milena Kozera
</t>
  </si>
  <si>
    <t>41</t>
  </si>
  <si>
    <t>RPMA.03.03.00-14-i758/21</t>
  </si>
  <si>
    <t>Zwiększenie konkurencyjności przedsiębiorstwa Artrys Projekt dzięki wdrożeniu innowacji produktowej</t>
  </si>
  <si>
    <t>"Artrys Projekt" Krzysztof Roszko Spółka Komandytowa</t>
  </si>
  <si>
    <t>42</t>
  </si>
  <si>
    <t>RPMA.03.03.00-14-i696/21</t>
  </si>
  <si>
    <t xml:space="preserve">Wzrost konkurencyjności i rozwój potencjału innowacyjności przedsiębiorstwa Laboratorium Kosmetyczne AVA Larysa Dysput - Goławska poprzez realizację działań inwestycyjnych, których efektem będzie unowocześnienie technologiczne, automatyzacja, ekologizacja i optymalizacja bezpieczeństwa mikrobiologicznego procesu wytwórczego/produkcyjnego firmy oraz wprowadzanie na rynek trzech nowych linii produktowych kosmetycznych </t>
  </si>
  <si>
    <t>Laboratorium Kosmetyczne AVA Larysa Dysput - Goławska</t>
  </si>
  <si>
    <t>43</t>
  </si>
  <si>
    <t>RPMA.03.03.00-14-i733/21</t>
  </si>
  <si>
    <t>ZWIĘKSZENIE KONKURENCYJNOŚCI FIRMY POPRZEZ MODERNIZACJĘ ISTNIEJĄCEGO GABINETU STOMATOLOGICZNEGO I OTWARCIE NOWYCH
PLACÓWEK</t>
  </si>
  <si>
    <t>Cooperante Karol Kowalczyk</t>
  </si>
  <si>
    <t>44</t>
  </si>
  <si>
    <t>RPMA.03.03.00-14-i651/21</t>
  </si>
  <si>
    <t>Wdrożenie unikalnej technologii produkcji wykończonych podłóg z drewna zagęszczonego termowanego i naturalnego</t>
  </si>
  <si>
    <t>Zakład Stolarski - Sylwester Jabłoński</t>
  </si>
  <si>
    <t>45</t>
  </si>
  <si>
    <t>RPMA.03.03.00-14-i756/21</t>
  </si>
  <si>
    <t>Podniesienie konkurencyjności firmy Alen Maciej Serafin poprzez wdrożenie na rynek nowego produktu, będącego wynikiem własnych prac B+R.</t>
  </si>
  <si>
    <t>Alen Maciej Serafin</t>
  </si>
  <si>
    <t>46</t>
  </si>
  <si>
    <t>RPMA.03.03.00-14-i650/21</t>
  </si>
  <si>
    <t xml:space="preserve">Wdrożenie do produkcji wynalazku - LAVS Light and Ventilation System.
</t>
  </si>
  <si>
    <t>SPECTRA LIGHTING SPÓŁKA Z OGRANICZONĄ ODPOWIEDZIALNOŚCIĄ</t>
  </si>
  <si>
    <t>47</t>
  </si>
  <si>
    <t>RPMA.03.03.00-14-i745/21</t>
  </si>
  <si>
    <t>Uruchomienie produkcji słomek papierowych</t>
  </si>
  <si>
    <t>FAMILY LINE INVESTMENTS Sp.z o.o</t>
  </si>
  <si>
    <t>48</t>
  </si>
  <si>
    <t>RPMA.03.03.00-14-i657/21</t>
  </si>
  <si>
    <t>.Wprowadzenie do oferty FOLPAK nowych produktów opracowanych na podstawie wyników prac B+R</t>
  </si>
  <si>
    <t>P.P.H. Folpak Baranowski Andrzej i Teresa spółka cywilna</t>
  </si>
  <si>
    <t>49</t>
  </si>
  <si>
    <t>RPMA.03.03.00-14-i666/21</t>
  </si>
  <si>
    <t>Rozwój działalności firmy BARTMEX poprzez dywersyfikację oferty produktów dedykowanych branży Automotive</t>
  </si>
  <si>
    <t>FIRMA PRODUKCYJNO-HANDLOWO-USŁUGOWA BARTMEX IWONA BARTNIK I LESZEK BARTNIK</t>
  </si>
  <si>
    <t>50</t>
  </si>
  <si>
    <t>RPMA.03.03.00-14-i721/21</t>
  </si>
  <si>
    <t xml:space="preserve">UGRUNTOWANIE POZYCJI LIDERA PRZYCHODNI LEKARSKIEJ „OKULISTYKA – OPTYKA” JOLANTA JARZĄBEK POPRZEZ WPROWADZENIE NA RYNEK NOWYCH, SPECJALISTYCZNYCH USŁUG </t>
  </si>
  <si>
    <t>PRZYCHODNIA LEKARSKA “OKULISTYKA – OPTYKA” Jolanta Jarząbek</t>
  </si>
  <si>
    <t>51</t>
  </si>
  <si>
    <t>RPMA.03.03.00-14-i698/21</t>
  </si>
  <si>
    <t>Wdrożenie prac badawczo - rozwojowych mających na celu wprowadzenie na rynek ulepszonych mebli i elementów meblowych głęboko frezowanych o przedłużonej trwałości</t>
  </si>
  <si>
    <t>MEBLE 21 SP.J. CIASTOŃ WOJCIECH I GRZEGORZ</t>
  </si>
  <si>
    <t>52</t>
  </si>
  <si>
    <t>RPMA.03.03.00-14-i716/21</t>
  </si>
  <si>
    <t xml:space="preserve">Udoskonalenie usługi prania wodnego poprzez inwestycje w rozwiązania na rzecz automatyzacji procesów oraz technologie odzysku ciepła. </t>
  </si>
  <si>
    <t xml:space="preserve">Krystian Wielgus Service </t>
  </si>
  <si>
    <t>53</t>
  </si>
  <si>
    <t>RPMA.03.03.00-14-i695/21</t>
  </si>
  <si>
    <t xml:space="preserve">AI Trader 2.0. - samouczący ekspercki system do generowania strategii inwestycyjnych na rynkach finansowych oparty o technologię ML
</t>
  </si>
  <si>
    <t>Biz On Spółka z ograniczoną odpowiedzialnością</t>
  </si>
  <si>
    <t>54</t>
  </si>
  <si>
    <t>RPMA.03.03.00-14-i748/21</t>
  </si>
  <si>
    <t>Centrum diagnostyki i rehabilitacji zaburzeń równowagi.</t>
  </si>
  <si>
    <t>Centrum Słuchu i Mowy Spółka z ograniczoną odpowiedzialnością</t>
  </si>
  <si>
    <t>55</t>
  </si>
  <si>
    <t>RPMA.03.03.00-14-i648/21</t>
  </si>
  <si>
    <t xml:space="preserve">Wdrożenie innowacji produktowej i procesowej w postaci produkcji paneli z drutu kształtowego oraz procesu przeciągania i kształtowania drutu z okrągłego na kształtowy jako wynik prac B+R. </t>
  </si>
  <si>
    <t>Metfix Sp. z o. o.</t>
  </si>
  <si>
    <t>RPMA.03.03.00-14-i707/21</t>
  </si>
  <si>
    <t>Wzrost konkurencyjności CARPOL Sp. z o.o. poprzez wprowadzenie na rynek nowatorskiego produktu: samochodowego kontenera do transportu produktów spożywczych</t>
  </si>
  <si>
    <t>"CARPOL" SPÓŁKA Z OGRANICZONĄ ODPOWIEDZIALNOŚCIĄ</t>
  </si>
  <si>
    <t>RPMA.04.03.01-14-c828/19</t>
  </si>
  <si>
    <t>RPMA.04.03.01-14-c887/19</t>
  </si>
  <si>
    <t>RPMA.04.03.01-14-c891/19</t>
  </si>
  <si>
    <t>RPMA.04.03.01-14-d127/19</t>
  </si>
  <si>
    <t>RPMA.04.03.01-14-d138/19</t>
  </si>
  <si>
    <t>RPMA.04.03.01-14-d142/19</t>
  </si>
  <si>
    <t>RPMA.04.03.01-14-d147/19</t>
  </si>
  <si>
    <t>RPMA.04.03.01-14-d150/19</t>
  </si>
  <si>
    <t>RPMA.04.03.01-14-d156/19</t>
  </si>
  <si>
    <t>RPMA.04.03.01-14-d159/19</t>
  </si>
  <si>
    <t>RPMA.04.03.01-14-d194/19</t>
  </si>
  <si>
    <t>RPMA.04.03.01-14-d196/19</t>
  </si>
  <si>
    <t>RPMA.04.03.01-14-d201/19</t>
  </si>
  <si>
    <t>RPMA.04.03.01-14-d282/19</t>
  </si>
  <si>
    <t>RPMA.04.03.01-14-d304/19</t>
  </si>
  <si>
    <t>RPMA.04.03.01-14-d311/19</t>
  </si>
  <si>
    <t>RPMA.04.03.01-14-d312/19</t>
  </si>
  <si>
    <t>56</t>
  </si>
  <si>
    <t>Projekty, które uzyskały wymaganą liczbę punktów i nie zostały skierowane do dofinansowania w ramach III rundy</t>
  </si>
  <si>
    <t>Projekt skierowany do dofinansowania po zwiększeniu alokacji</t>
  </si>
  <si>
    <t>Odstąpienie od podpisania umowy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</si>
</sst>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7" formatCode="#,##0.00\ &quot;zł&quot;;\-#,##0.00\ &quot;zł&quot;"/>
    <numFmt numFmtId="44" formatCode="_-* #,##0.00\ &quot;zł&quot;_-;\-* #,##0.00\ &quot;zł&quot;_-;_-* &quot;-&quot;??\ &quot;zł&quot;_-;_-@_-"/>
    <numFmt numFmtId="164" formatCode="_-* #,##0.00\ [$zł-415]_-;\-* #,##0.00\ [$zł-415]_-;_-* &quot;-&quot;??\ [$zł-415]_-;_-@_-"/>
    <numFmt numFmtId="165" formatCode="#,##0.00\ &quot;zł&quot;"/>
  </numFmts>
  <fonts count="29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9C000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sz val="11"/>
      <color theme="0"/>
      <name val="Arial"/>
      <family val="2"/>
      <charset val="238"/>
    </font>
    <font>
      <b/>
      <sz val="18"/>
      <color theme="1"/>
      <name val="Arial"/>
      <family val="2"/>
      <charset val="238"/>
    </font>
    <font>
      <sz val="11"/>
      <color theme="4" tint="0.79998168889431442"/>
      <name val="Arial"/>
      <family val="2"/>
      <charset val="238"/>
    </font>
    <font>
      <sz val="8"/>
      <name val="Czcionka tekstu podstawowego"/>
      <family val="2"/>
      <charset val="238"/>
    </font>
    <font>
      <sz val="11"/>
      <name val="Arial"/>
      <family val="2"/>
      <charset val="238"/>
    </font>
    <font>
      <sz val="11"/>
      <name val="Calibri"/>
      <family val="2"/>
      <charset val="238"/>
    </font>
    <font>
      <sz val="11"/>
      <name val="Czcionka tekstu podstawowego"/>
      <family val="2"/>
      <charset val="238"/>
    </font>
    <font>
      <b/>
      <sz val="20"/>
      <name val="Arial"/>
      <family val="2"/>
      <charset val="238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/>
      <right style="thin">
        <color theme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4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11">
      <alignment horizontal="center" vertical="center" wrapText="1"/>
    </xf>
  </cellStyleXfs>
  <cellXfs count="73">
    <xf numFmtId="0" fontId="0" fillId="0" borderId="0" xfId="0"/>
    <xf numFmtId="0" fontId="18" fillId="0" borderId="0" xfId="0" applyFont="1" applyAlignment="1">
      <alignment vertical="center" wrapText="1"/>
    </xf>
    <xf numFmtId="0" fontId="18" fillId="0" borderId="0" xfId="0" applyFont="1"/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164" fontId="18" fillId="0" borderId="0" xfId="0" applyNumberFormat="1" applyFont="1"/>
    <xf numFmtId="0" fontId="19" fillId="33" borderId="10" xfId="0" applyFont="1" applyFill="1" applyBorder="1" applyAlignment="1">
      <alignment horizontal="center" vertical="center" wrapText="1"/>
    </xf>
    <xf numFmtId="0" fontId="19" fillId="33" borderId="13" xfId="0" applyFont="1" applyFill="1" applyBorder="1" applyAlignment="1">
      <alignment horizontal="center" vertical="center" wrapText="1"/>
    </xf>
    <xf numFmtId="10" fontId="18" fillId="0" borderId="0" xfId="0" applyNumberFormat="1" applyFont="1"/>
    <xf numFmtId="49" fontId="18" fillId="0" borderId="10" xfId="0" applyNumberFormat="1" applyFont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/>
    </xf>
    <xf numFmtId="49" fontId="18" fillId="34" borderId="10" xfId="0" applyNumberFormat="1" applyFont="1" applyFill="1" applyBorder="1" applyAlignment="1">
      <alignment horizontal="center" vertical="center" wrapText="1"/>
    </xf>
    <xf numFmtId="49" fontId="18" fillId="34" borderId="10" xfId="0" applyNumberFormat="1" applyFont="1" applyFill="1" applyBorder="1" applyAlignment="1">
      <alignment horizontal="center" vertical="center"/>
    </xf>
    <xf numFmtId="10" fontId="18" fillId="34" borderId="10" xfId="1" applyNumberFormat="1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10" fontId="18" fillId="36" borderId="10" xfId="0" applyNumberFormat="1" applyFont="1" applyFill="1" applyBorder="1" applyAlignment="1">
      <alignment horizontal="center" vertical="center" wrapText="1"/>
    </xf>
    <xf numFmtId="165" fontId="18" fillId="0" borderId="0" xfId="0" applyNumberFormat="1" applyFont="1"/>
    <xf numFmtId="0" fontId="0" fillId="37" borderId="0" xfId="0" applyFill="1"/>
    <xf numFmtId="49" fontId="18" fillId="36" borderId="10" xfId="0" applyNumberFormat="1" applyFont="1" applyFill="1" applyBorder="1" applyAlignment="1">
      <alignment horizontal="center" vertical="center"/>
    </xf>
    <xf numFmtId="49" fontId="18" fillId="33" borderId="17" xfId="0" applyNumberFormat="1" applyFont="1" applyFill="1" applyBorder="1" applyAlignment="1">
      <alignment horizontal="center" vertical="center"/>
    </xf>
    <xf numFmtId="49" fontId="18" fillId="33" borderId="18" xfId="0" applyNumberFormat="1" applyFont="1" applyFill="1" applyBorder="1" applyAlignment="1">
      <alignment horizontal="center" vertical="center"/>
    </xf>
    <xf numFmtId="49" fontId="18" fillId="33" borderId="19" xfId="0" applyNumberFormat="1" applyFont="1" applyFill="1" applyBorder="1" applyAlignment="1">
      <alignment horizontal="center" vertical="center"/>
    </xf>
    <xf numFmtId="10" fontId="18" fillId="0" borderId="10" xfId="0" applyNumberFormat="1" applyFont="1" applyBorder="1" applyAlignment="1">
      <alignment horizontal="center" vertical="center"/>
    </xf>
    <xf numFmtId="7" fontId="0" fillId="0" borderId="10" xfId="0" applyNumberFormat="1" applyBorder="1" applyAlignment="1">
      <alignment horizontal="center" vertical="center"/>
    </xf>
    <xf numFmtId="10" fontId="18" fillId="34" borderId="10" xfId="0" applyNumberFormat="1" applyFont="1" applyFill="1" applyBorder="1" applyAlignment="1">
      <alignment horizontal="center" vertical="center"/>
    </xf>
    <xf numFmtId="10" fontId="18" fillId="0" borderId="10" xfId="1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49" fontId="0" fillId="35" borderId="10" xfId="0" applyNumberFormat="1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 wrapText="1"/>
    </xf>
    <xf numFmtId="164" fontId="0" fillId="35" borderId="10" xfId="0" applyNumberFormat="1" applyFill="1" applyBorder="1" applyAlignment="1">
      <alignment horizontal="center" vertical="center"/>
    </xf>
    <xf numFmtId="7" fontId="0" fillId="35" borderId="10" xfId="0" applyNumberFormat="1" applyFill="1" applyBorder="1" applyAlignment="1">
      <alignment horizontal="center" vertical="center"/>
    </xf>
    <xf numFmtId="49" fontId="0" fillId="34" borderId="10" xfId="0" applyNumberForma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 wrapText="1"/>
    </xf>
    <xf numFmtId="164" fontId="0" fillId="34" borderId="10" xfId="0" applyNumberFormat="1" applyFill="1" applyBorder="1" applyAlignment="1">
      <alignment horizontal="center" vertical="center"/>
    </xf>
    <xf numFmtId="44" fontId="18" fillId="0" borderId="10" xfId="0" applyNumberFormat="1" applyFont="1" applyBorder="1" applyAlignment="1">
      <alignment horizontal="center" vertical="center"/>
    </xf>
    <xf numFmtId="4" fontId="25" fillId="34" borderId="10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Border="1" applyAlignment="1">
      <alignment horizontal="center" vertical="center" wrapText="1"/>
    </xf>
    <xf numFmtId="4" fontId="21" fillId="0" borderId="10" xfId="0" applyNumberFormat="1" applyFont="1" applyBorder="1" applyAlignment="1">
      <alignment horizontal="center" vertical="center" wrapText="1"/>
    </xf>
    <xf numFmtId="165" fontId="21" fillId="0" borderId="10" xfId="0" applyNumberFormat="1" applyFont="1" applyBorder="1" applyAlignment="1">
      <alignment horizontal="center" vertical="center"/>
    </xf>
    <xf numFmtId="4" fontId="23" fillId="34" borderId="10" xfId="0" applyNumberFormat="1" applyFont="1" applyFill="1" applyBorder="1" applyAlignment="1">
      <alignment horizontal="center" vertical="center" wrapText="1"/>
    </xf>
    <xf numFmtId="164" fontId="21" fillId="0" borderId="10" xfId="0" applyNumberFormat="1" applyFont="1" applyBorder="1" applyAlignment="1">
      <alignment horizontal="center" vertical="center"/>
    </xf>
    <xf numFmtId="164" fontId="21" fillId="0" borderId="10" xfId="0" applyNumberFormat="1" applyFont="1" applyBorder="1" applyAlignment="1">
      <alignment horizontal="center" vertical="center" wrapText="1"/>
    </xf>
    <xf numFmtId="7" fontId="0" fillId="34" borderId="10" xfId="0" applyNumberFormat="1" applyFill="1" applyBorder="1" applyAlignment="1">
      <alignment horizontal="center" vertical="center"/>
    </xf>
    <xf numFmtId="49" fontId="25" fillId="0" borderId="10" xfId="0" applyNumberFormat="1" applyFont="1" applyBorder="1" applyAlignment="1">
      <alignment horizontal="center" vertical="center" wrapText="1"/>
    </xf>
    <xf numFmtId="49" fontId="27" fillId="0" borderId="10" xfId="0" applyNumberFormat="1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164" fontId="27" fillId="0" borderId="10" xfId="0" applyNumberFormat="1" applyFont="1" applyBorder="1" applyAlignment="1">
      <alignment horizontal="center" vertical="center"/>
    </xf>
    <xf numFmtId="7" fontId="27" fillId="0" borderId="10" xfId="0" applyNumberFormat="1" applyFont="1" applyBorder="1" applyAlignment="1">
      <alignment horizontal="center" vertical="center"/>
    </xf>
    <xf numFmtId="10" fontId="25" fillId="0" borderId="10" xfId="0" applyNumberFormat="1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4" fontId="21" fillId="34" borderId="10" xfId="0" applyNumberFormat="1" applyFont="1" applyFill="1" applyBorder="1" applyAlignment="1">
      <alignment horizontal="center" vertical="center" wrapText="1"/>
    </xf>
    <xf numFmtId="4" fontId="23" fillId="0" borderId="10" xfId="0" applyNumberFormat="1" applyFont="1" applyBorder="1" applyAlignment="1">
      <alignment horizontal="center" vertical="center" wrapText="1"/>
    </xf>
    <xf numFmtId="49" fontId="18" fillId="0" borderId="14" xfId="0" applyNumberFormat="1" applyFont="1" applyBorder="1" applyAlignment="1">
      <alignment horizontal="center" vertical="center"/>
    </xf>
    <xf numFmtId="0" fontId="18" fillId="34" borderId="12" xfId="0" applyFont="1" applyFill="1" applyBorder="1" applyAlignment="1">
      <alignment horizontal="center" vertical="center"/>
    </xf>
    <xf numFmtId="4" fontId="0" fillId="35" borderId="10" xfId="0" applyNumberFormat="1" applyFill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4" fontId="0" fillId="34" borderId="10" xfId="0" applyNumberFormat="1" applyFill="1" applyBorder="1" applyAlignment="1">
      <alignment horizontal="center" vertical="center"/>
    </xf>
    <xf numFmtId="2" fontId="0" fillId="35" borderId="10" xfId="0" applyNumberFormat="1" applyFill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18" fillId="36" borderId="10" xfId="0" applyNumberFormat="1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4" fontId="25" fillId="38" borderId="10" xfId="0" applyNumberFormat="1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49" fontId="28" fillId="0" borderId="13" xfId="0" applyNumberFormat="1" applyFont="1" applyBorder="1" applyAlignment="1">
      <alignment horizontal="center" vertical="center" wrapText="1"/>
    </xf>
    <xf numFmtId="49" fontId="28" fillId="0" borderId="15" xfId="0" applyNumberFormat="1" applyFont="1" applyBorder="1" applyAlignment="1">
      <alignment horizontal="center" vertical="center" wrapText="1"/>
    </xf>
    <xf numFmtId="49" fontId="28" fillId="0" borderId="16" xfId="0" applyNumberFormat="1" applyFont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/>
    </xf>
    <xf numFmtId="0" fontId="22" fillId="0" borderId="13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</cellXfs>
  <cellStyles count="44">
    <cellStyle name="20% — akcent 1" xfId="20" builtinId="30" customBuiltin="1"/>
    <cellStyle name="20% — akcent 2" xfId="24" builtinId="34" customBuiltin="1"/>
    <cellStyle name="20% — akcent 3" xfId="28" builtinId="38" customBuiltin="1"/>
    <cellStyle name="20% — akcent 4" xfId="32" builtinId="42" customBuiltin="1"/>
    <cellStyle name="20% — akcent 5" xfId="36" builtinId="46" customBuiltin="1"/>
    <cellStyle name="20% — akcent 6" xfId="40" builtinId="50" customBuiltin="1"/>
    <cellStyle name="40% — akcent 1" xfId="21" builtinId="31" customBuiltin="1"/>
    <cellStyle name="40% — akcent 2" xfId="25" builtinId="35" customBuiltin="1"/>
    <cellStyle name="40% — akcent 3" xfId="29" builtinId="39" customBuiltin="1"/>
    <cellStyle name="40% — akcent 4" xfId="33" builtinId="43" customBuiltin="1"/>
    <cellStyle name="40% — akcent 5" xfId="37" builtinId="47" customBuiltin="1"/>
    <cellStyle name="40% — akcent 6" xfId="41" builtinId="51" customBuiltin="1"/>
    <cellStyle name="60% — akcent 1" xfId="22" builtinId="32" customBuiltin="1"/>
    <cellStyle name="60% — akcent 2" xfId="26" builtinId="36" customBuiltin="1"/>
    <cellStyle name="60% — akcent 3" xfId="30" builtinId="40" customBuiltin="1"/>
    <cellStyle name="60% — akcent 4" xfId="34" builtinId="44" customBuiltin="1"/>
    <cellStyle name="60% — akcent 5" xfId="38" builtinId="48" customBuiltin="1"/>
    <cellStyle name="60% — akcent 6" xfId="42" builtinId="52" customBuiltin="1"/>
    <cellStyle name="Akcent 1" xfId="19" builtinId="29" customBuiltin="1"/>
    <cellStyle name="Akcent 2" xfId="23" builtinId="33" customBuiltin="1"/>
    <cellStyle name="Akcent 3" xfId="27" builtinId="37" customBuiltin="1"/>
    <cellStyle name="Akcent 4" xfId="31" builtinId="41" customBuiltin="1"/>
    <cellStyle name="Akcent 5" xfId="35" builtinId="45" customBuiltin="1"/>
    <cellStyle name="Akcent 6" xfId="39" builtinId="49" customBuiltin="1"/>
    <cellStyle name="Dane wejściowe" xfId="10" builtinId="20" customBuiltin="1"/>
    <cellStyle name="Dane wyjściowe" xfId="11" builtinId="21" customBuiltin="1"/>
    <cellStyle name="Dobry" xfId="7" builtinId="26" customBuiltin="1"/>
    <cellStyle name="Komórka połączona" xfId="13" builtinId="24" customBuiltin="1"/>
    <cellStyle name="Komórka zaznaczona" xfId="14" builtinId="23" customBuiltin="1"/>
    <cellStyle name="Nagłówek 1" xfId="3" builtinId="16" customBuiltin="1"/>
    <cellStyle name="Nagłówek 2" xfId="4" builtinId="17" customBuiltin="1"/>
    <cellStyle name="Nagłówek 3" xfId="5" builtinId="18" customBuiltin="1"/>
    <cellStyle name="Nagłówek 4" xfId="6" builtinId="19" customBuiltin="1"/>
    <cellStyle name="Neutralny" xfId="9" builtinId="28" customBuiltin="1"/>
    <cellStyle name="Normalny" xfId="0" builtinId="0"/>
    <cellStyle name="Obliczenia" xfId="12" builtinId="22" customBuiltin="1"/>
    <cellStyle name="Procentowy" xfId="1" builtinId="5"/>
    <cellStyle name="Styl 1" xfId="43"/>
    <cellStyle name="Suma" xfId="18" builtinId="25" customBuiltin="1"/>
    <cellStyle name="Tekst objaśnienia" xfId="17" builtinId="53" customBuiltin="1"/>
    <cellStyle name="Tekst ostrzeżenia" xfId="15" builtinId="11" customBuiltin="1"/>
    <cellStyle name="Tytuł" xfId="2" builtinId="15" customBuiltin="1"/>
    <cellStyle name="Uwaga" xfId="16" builtinId="10" customBuiltin="1"/>
    <cellStyle name="Zły" xfId="8" builtinId="27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.jasiak/Desktop/3.3%20117_21/UCHWA&#321;Y%20i%20INFO/uchwala%20listopad%20III%20runda%20i%20protest%20II%20runda/do%20uchwa&#322;y%20peojekty%20do%20zalacznik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zem"/>
      <sheetName val="of"/>
      <sheetName val="omw"/>
      <sheetName val="om punktowa"/>
      <sheetName val="Arkusz3"/>
    </sheetNames>
    <sheetDataSet>
      <sheetData sheetId="0"/>
      <sheetData sheetId="1">
        <row r="2">
          <cell r="B2" t="str">
            <v>RPMA.03.03.00-14-i765/21</v>
          </cell>
        </row>
      </sheetData>
      <sheetData sheetId="2">
        <row r="2">
          <cell r="B2" t="str">
            <v>RPMA.03.03.00-14-i772/21</v>
          </cell>
        </row>
      </sheetData>
      <sheetData sheetId="3">
        <row r="2">
          <cell r="B2" t="str">
            <v>RPMA.03.03.00-14-i786/21</v>
          </cell>
          <cell r="D2" t="str">
            <v>Browary Regionalne Jakubiak Spółka z ograniczoną odpowiedzialnością</v>
          </cell>
          <cell r="E2" t="str">
            <v xml:space="preserve">Dywersyfikacja działalności przedsiębiorstwa poprzez wdrożenie nowego produktu w postaci napoju słodowego jęczmiennego.                                                                                        </v>
          </cell>
          <cell r="F2">
            <v>2430480</v>
          </cell>
          <cell r="G2">
            <v>1976000</v>
          </cell>
          <cell r="H2">
            <v>897950</v>
          </cell>
          <cell r="I2">
            <v>897950</v>
          </cell>
          <cell r="J2" t="str">
            <v>67</v>
          </cell>
          <cell r="M2" t="str">
            <v>70</v>
          </cell>
        </row>
        <row r="4">
          <cell r="B4" t="str">
            <v>RPMA.03.03.00-14-i784/21</v>
          </cell>
          <cell r="D4" t="str">
            <v>STEA Spółka z ograniczoną odpowiedzialnością</v>
          </cell>
          <cell r="E4" t="str">
            <v>Wdrożenie na rynek innowacyjnych wyrobów kosmetycznych bazujących na kompozycjach kosmetycznych opartych na składnikach aktywnych pochodzenia naturalnego, będących rezultatem prac B+R</v>
          </cell>
          <cell r="F4">
            <v>2230236</v>
          </cell>
          <cell r="G4">
            <v>1813200</v>
          </cell>
          <cell r="H4">
            <v>735280</v>
          </cell>
          <cell r="I4">
            <v>735280</v>
          </cell>
          <cell r="J4" t="str">
            <v>67</v>
          </cell>
          <cell r="M4" t="str">
            <v>70</v>
          </cell>
        </row>
        <row r="6">
          <cell r="B6" t="str">
            <v>RPMA.03.03.00-14-i778/21</v>
          </cell>
          <cell r="D6" t="str">
            <v>SALIX WIERZBICCY SPÓŁKA JAWNA</v>
          </cell>
          <cell r="E6" t="str">
            <v>Wdrożenie innowacji w SALIX Wierzbiccy Sp. j.</v>
          </cell>
          <cell r="F6">
            <v>1525200</v>
          </cell>
          <cell r="G6">
            <v>1160000</v>
          </cell>
          <cell r="H6">
            <v>641750</v>
          </cell>
          <cell r="I6">
            <v>641750</v>
          </cell>
          <cell r="J6" t="str">
            <v>67</v>
          </cell>
          <cell r="M6" t="str">
            <v>65</v>
          </cell>
        </row>
        <row r="10">
          <cell r="B10" t="str">
            <v>RPMA.03.03.00-14-i770/21</v>
          </cell>
          <cell r="D10" t="str">
            <v>Prestige Medical Services Sp. z o.o.</v>
          </cell>
          <cell r="E10" t="str">
            <v>Wdrożenie wyników prac B+R w przedsiębiorstwie Prestige Medical Services Sp. z o.o.</v>
          </cell>
          <cell r="F10">
            <v>1442536.65</v>
          </cell>
          <cell r="G10">
            <v>1332904.31</v>
          </cell>
          <cell r="H10">
            <v>733097.37</v>
          </cell>
          <cell r="I10">
            <v>733097.37</v>
          </cell>
          <cell r="J10" t="str">
            <v>69</v>
          </cell>
          <cell r="M10" t="str">
            <v>64</v>
          </cell>
        </row>
        <row r="14">
          <cell r="B14" t="str">
            <v>RPMA.03.03.00-14-i798/21</v>
          </cell>
          <cell r="D14" t="str">
            <v>Dwór Dłużniewo Gastronomia,Hotel,Catering- Marianna Lipska</v>
          </cell>
          <cell r="E14" t="str">
            <v xml:space="preserve">Wprowadzenie na rynek nowych produktów z zakresu produkcji gotowych posiłków w  słoikach i opakowaniach. </v>
          </cell>
          <cell r="F14">
            <v>1457342.41</v>
          </cell>
          <cell r="G14">
            <v>1184831.23</v>
          </cell>
          <cell r="H14">
            <v>684351.26</v>
          </cell>
          <cell r="I14">
            <v>684351.26</v>
          </cell>
          <cell r="J14" t="str">
            <v>69</v>
          </cell>
          <cell r="M14" t="str">
            <v>64</v>
          </cell>
        </row>
        <row r="15">
          <cell r="B15" t="str">
            <v>RPMA.03.03.00-14-i764/21</v>
          </cell>
          <cell r="D15" t="str">
            <v>Enovio Sp. z o.o.</v>
          </cell>
          <cell r="E15" t="str">
            <v>Wdrożenie na rynek produktów Smart City - inteligentnych, fotowoltaicznych mebli miejskich</v>
          </cell>
          <cell r="F15">
            <v>7115550</v>
          </cell>
          <cell r="G15">
            <v>5600000</v>
          </cell>
          <cell r="H15">
            <v>3080000</v>
          </cell>
          <cell r="I15">
            <v>3080000</v>
          </cell>
          <cell r="J15" t="str">
            <v>67</v>
          </cell>
          <cell r="M15" t="str">
            <v>63</v>
          </cell>
        </row>
        <row r="19">
          <cell r="B19" t="str">
            <v>RPMA.03.03.00-14-i792/21</v>
          </cell>
          <cell r="D19" t="str">
            <v>INTER BOX - PROMOTION Hubert Cichocki</v>
          </cell>
          <cell r="E19" t="str">
            <v>Opracowanie technologii   TCBB –( Technology  Construction Bacteria Breaker ) wytwarzania nowego  wielowarstwowego  materiału z osłoną bakteriobójczą i wodoodporną o wytrzymałej konstrukcji do produkcji  w 100 % biodegradowalnych innowacyjnych opakowań o nazwie PBBB – ( Pharm Box Bacteria Breaker ) wysyłkowych e-commerce dla branży farmaceutycznej i spożywczej w firmie  INTER BOX PROMOTION.</v>
          </cell>
          <cell r="F19">
            <v>3501810</v>
          </cell>
          <cell r="G19">
            <v>2847000</v>
          </cell>
          <cell r="H19">
            <v>1565850</v>
          </cell>
          <cell r="I19">
            <v>1565850</v>
          </cell>
          <cell r="J19" t="str">
            <v>69</v>
          </cell>
          <cell r="M19" t="str">
            <v>63</v>
          </cell>
        </row>
        <row r="21">
          <cell r="B21" t="str">
            <v>RPMA.03.03.00-14-i766/21</v>
          </cell>
          <cell r="D21" t="str">
            <v>BET-SYSTEM Spółka z ograniczoną odpowiedzialnością</v>
          </cell>
          <cell r="E21" t="str">
            <v>Rozwój firmy BET-SYSTEM Sp. z o.o. poprzez wprowadzenie zasadniczych zmian w procesie produkcji</v>
          </cell>
          <cell r="F21">
            <v>2613750</v>
          </cell>
          <cell r="G21">
            <v>2125000</v>
          </cell>
          <cell r="H21">
            <v>1175000</v>
          </cell>
          <cell r="I21">
            <v>1175000</v>
          </cell>
          <cell r="J21" t="str">
            <v>67</v>
          </cell>
          <cell r="M21" t="str">
            <v>62</v>
          </cell>
        </row>
        <row r="22">
          <cell r="B22" t="str">
            <v>RPMA.03.03.00-14-i779/21</v>
          </cell>
          <cell r="D22" t="str">
            <v xml:space="preserve">"Madmaster" Paweł Madejski </v>
          </cell>
          <cell r="E22" t="str">
            <v>Wdrożenie nowego sposobu wytwarzania podzespołów do urządzeń etykietująco pakujących oraz skanujących wraz z wprowadzeniem innowacji procesowej w firmie Madmaster.</v>
          </cell>
          <cell r="F22">
            <v>1150591.2</v>
          </cell>
          <cell r="G22">
            <v>935440</v>
          </cell>
          <cell r="H22">
            <v>519492</v>
          </cell>
          <cell r="I22">
            <v>519492</v>
          </cell>
          <cell r="J22" t="str">
            <v>67</v>
          </cell>
          <cell r="M22" t="str">
            <v>60</v>
          </cell>
        </row>
        <row r="27">
          <cell r="B27" t="str">
            <v>RPMA.03.03.00-14-i803/21</v>
          </cell>
          <cell r="D27" t="str">
            <v xml:space="preserve"> MET-PRO Piotr Kobiałka</v>
          </cell>
          <cell r="E27" t="str">
            <v xml:space="preserve">Podniesienie konkurencyjności firmy Met-Pro Piotr Kobiałka poprzez wdrożenie innowacji procesowej, będącej wynikiem własnych prac B+R. </v>
          </cell>
          <cell r="F27">
            <v>928650</v>
          </cell>
          <cell r="G27">
            <v>755000</v>
          </cell>
          <cell r="H27">
            <v>421500</v>
          </cell>
          <cell r="I27">
            <v>421500</v>
          </cell>
          <cell r="J27" t="str">
            <v>67</v>
          </cell>
          <cell r="M27" t="str">
            <v>60</v>
          </cell>
        </row>
        <row r="28">
          <cell r="B28" t="str">
            <v>RPMA.03.03.00-14-i773/21</v>
          </cell>
          <cell r="D28" t="str">
            <v>KOORDYNACJA MARIUSZ STRZECHA</v>
          </cell>
          <cell r="E28" t="str">
            <v>RehaInnowacje, Protetyka 3D, TeleMedycyna czyli nowy kierunek rozwoju Firmy KOORDYNACJA i zwiększenie konkurencyjności województwa mazowieckiego</v>
          </cell>
          <cell r="F28">
            <v>2524645.39</v>
          </cell>
          <cell r="G28">
            <v>2146324.8199999998</v>
          </cell>
          <cell r="H28">
            <v>1185779.93</v>
          </cell>
          <cell r="I28">
            <v>1185779.93</v>
          </cell>
          <cell r="J28" t="str">
            <v>67</v>
          </cell>
          <cell r="M28" t="str">
            <v>58</v>
          </cell>
        </row>
        <row r="31">
          <cell r="B31" t="str">
            <v>RPMA.03.03.00-14-i791/21</v>
          </cell>
          <cell r="D31" t="str">
            <v>LAFIT SPÓŁKA Z OGRANICZONĄ ODPOWIEDZIALNOŚCIĄ</v>
          </cell>
          <cell r="E31" t="str">
            <v>Wdrożenie  prac badawczych i udoskonalenie usług w kierunku profilaktyki i ograniczania skutków zdrowotnych  wywołanych przez pandemię.</v>
          </cell>
          <cell r="F31">
            <v>4734321.78</v>
          </cell>
          <cell r="G31">
            <v>3849042.1</v>
          </cell>
          <cell r="H31">
            <v>1254622.6299999999</v>
          </cell>
          <cell r="I31">
            <v>1254622.6299999999</v>
          </cell>
          <cell r="J31" t="str">
            <v>67</v>
          </cell>
          <cell r="M31" t="str">
            <v>54</v>
          </cell>
        </row>
        <row r="33">
          <cell r="B33" t="str">
            <v>RPMA.03.03.00-14-i783/21</v>
          </cell>
          <cell r="D33" t="str">
            <v>"INTER-MAX" SZCZERBA SPÓŁKA JAWNA</v>
          </cell>
          <cell r="E33" t="str">
            <v>Wdrożenie na rynek blachodachówki moletowanej</v>
          </cell>
          <cell r="F33">
            <v>2853600</v>
          </cell>
          <cell r="G33">
            <v>1820000</v>
          </cell>
          <cell r="H33">
            <v>910000</v>
          </cell>
          <cell r="I33">
            <v>910000</v>
          </cell>
          <cell r="J33" t="str">
            <v>67</v>
          </cell>
          <cell r="M33" t="str">
            <v>48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1"/>
  <sheetViews>
    <sheetView showGridLines="0" tabSelected="1" view="pageBreakPreview" zoomScale="70" zoomScaleNormal="70" zoomScaleSheetLayoutView="70" workbookViewId="0">
      <pane ySplit="3" topLeftCell="A107" activePane="bottomLeft" state="frozen"/>
      <selection pane="bottomLeft" activeCell="D116" sqref="D116"/>
    </sheetView>
  </sheetViews>
  <sheetFormatPr defaultColWidth="8.75" defaultRowHeight="0" customHeight="1" zeroHeight="1"/>
  <cols>
    <col min="1" max="1" width="7.125" style="3" customWidth="1"/>
    <col min="2" max="2" width="23" style="3" customWidth="1"/>
    <col min="3" max="3" width="25.875" style="4" customWidth="1"/>
    <col min="4" max="4" width="60.125" style="4" customWidth="1"/>
    <col min="5" max="5" width="28.625" style="4" customWidth="1"/>
    <col min="6" max="6" width="19.5" style="4" customWidth="1"/>
    <col min="7" max="7" width="17.625" style="4" bestFit="1" customWidth="1"/>
    <col min="8" max="8" width="17.625" style="4" customWidth="1"/>
    <col min="9" max="9" width="19.125" style="4" customWidth="1"/>
    <col min="10" max="10" width="16.75" style="4" customWidth="1"/>
    <col min="11" max="11" width="16" style="4" customWidth="1"/>
    <col min="12" max="12" width="17.75" style="2" customWidth="1"/>
    <col min="13" max="13" width="14.125" style="2" customWidth="1"/>
    <col min="14" max="14" width="17.75" style="2" customWidth="1"/>
    <col min="15" max="15" width="20" style="2" customWidth="1"/>
    <col min="16" max="16" width="2.375" style="2" customWidth="1"/>
    <col min="17" max="17" width="19.25" style="2" customWidth="1"/>
    <col min="18" max="18" width="8.75" style="2"/>
    <col min="19" max="19" width="25.75" style="2" customWidth="1"/>
    <col min="20" max="20" width="8.75" style="2"/>
    <col min="21" max="21" width="9.375" style="2" bestFit="1" customWidth="1"/>
    <col min="22" max="23" width="9.125" style="2" bestFit="1" customWidth="1"/>
    <col min="24" max="16384" width="8.75" style="2"/>
  </cols>
  <sheetData>
    <row r="1" spans="1:15" ht="96" customHeight="1">
      <c r="A1" s="70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2"/>
      <c r="O1" s="1"/>
    </row>
    <row r="2" spans="1:15" ht="36" customHeight="1">
      <c r="A2" s="69" t="s">
        <v>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1"/>
    </row>
    <row r="3" spans="1:15" ht="89.2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7" t="s">
        <v>13</v>
      </c>
      <c r="M3" s="7" t="s">
        <v>14</v>
      </c>
      <c r="N3" s="6" t="s">
        <v>15</v>
      </c>
      <c r="O3" s="1"/>
    </row>
    <row r="4" spans="1:15" ht="21.75" customHeight="1">
      <c r="A4" s="19" t="s">
        <v>16</v>
      </c>
      <c r="B4" s="20" t="s">
        <v>17</v>
      </c>
      <c r="C4" s="20" t="s">
        <v>18</v>
      </c>
      <c r="D4" s="20" t="s">
        <v>19</v>
      </c>
      <c r="E4" s="20" t="s">
        <v>20</v>
      </c>
      <c r="F4" s="20" t="s">
        <v>21</v>
      </c>
      <c r="G4" s="20" t="s">
        <v>22</v>
      </c>
      <c r="H4" s="20" t="s">
        <v>23</v>
      </c>
      <c r="I4" s="20" t="s">
        <v>24</v>
      </c>
      <c r="J4" s="20" t="s">
        <v>25</v>
      </c>
      <c r="K4" s="20" t="s">
        <v>26</v>
      </c>
      <c r="L4" s="21" t="s">
        <v>27</v>
      </c>
      <c r="M4" s="21" t="s">
        <v>28</v>
      </c>
      <c r="N4" s="21" t="s">
        <v>29</v>
      </c>
    </row>
    <row r="5" spans="1:15" ht="66" customHeight="1">
      <c r="A5" s="12" t="s">
        <v>16</v>
      </c>
      <c r="B5" s="11" t="s">
        <v>30</v>
      </c>
      <c r="C5" s="29" t="s">
        <v>31</v>
      </c>
      <c r="D5" s="30" t="s">
        <v>32</v>
      </c>
      <c r="E5" s="30" t="s">
        <v>33</v>
      </c>
      <c r="F5" s="31">
        <v>2757936.75</v>
      </c>
      <c r="G5" s="31">
        <v>2220775</v>
      </c>
      <c r="H5" s="31">
        <v>1223926.25</v>
      </c>
      <c r="I5" s="31">
        <v>1223926.25</v>
      </c>
      <c r="J5" s="32">
        <v>0</v>
      </c>
      <c r="K5" s="60">
        <v>72</v>
      </c>
      <c r="L5" s="24">
        <f>K5/72</f>
        <v>1</v>
      </c>
      <c r="M5" s="12" t="s">
        <v>34</v>
      </c>
      <c r="N5" s="41"/>
    </row>
    <row r="6" spans="1:15" ht="46.5" customHeight="1">
      <c r="A6" s="10" t="s">
        <v>17</v>
      </c>
      <c r="B6" s="9" t="s">
        <v>30</v>
      </c>
      <c r="C6" s="27" t="s">
        <v>35</v>
      </c>
      <c r="D6" s="26" t="s">
        <v>36</v>
      </c>
      <c r="E6" s="26" t="s">
        <v>37</v>
      </c>
      <c r="F6" s="28">
        <v>2514735</v>
      </c>
      <c r="G6" s="28">
        <v>1697894</v>
      </c>
      <c r="H6" s="28">
        <v>937591.7</v>
      </c>
      <c r="I6" s="28">
        <v>937591.7</v>
      </c>
      <c r="J6" s="23">
        <v>0</v>
      </c>
      <c r="K6" s="61">
        <v>72</v>
      </c>
      <c r="L6" s="22">
        <f t="shared" ref="L6:L31" si="0">K6/72</f>
        <v>1</v>
      </c>
      <c r="M6" s="10" t="s">
        <v>34</v>
      </c>
      <c r="N6" s="39"/>
    </row>
    <row r="7" spans="1:15" ht="46.5" customHeight="1">
      <c r="A7" s="12" t="s">
        <v>18</v>
      </c>
      <c r="B7" s="11" t="s">
        <v>30</v>
      </c>
      <c r="C7" s="29" t="s">
        <v>39</v>
      </c>
      <c r="D7" s="30" t="s">
        <v>40</v>
      </c>
      <c r="E7" s="30" t="s">
        <v>41</v>
      </c>
      <c r="F7" s="31">
        <v>8943330</v>
      </c>
      <c r="G7" s="31">
        <v>7271000</v>
      </c>
      <c r="H7" s="31">
        <v>3999300</v>
      </c>
      <c r="I7" s="31">
        <v>3999300</v>
      </c>
      <c r="J7" s="32">
        <v>0</v>
      </c>
      <c r="K7" s="57">
        <v>71</v>
      </c>
      <c r="L7" s="24">
        <f t="shared" si="0"/>
        <v>0.98611111111111116</v>
      </c>
      <c r="M7" s="12" t="s">
        <v>34</v>
      </c>
      <c r="N7" s="41"/>
    </row>
    <row r="8" spans="1:15" ht="46.5" customHeight="1">
      <c r="A8" s="10" t="s">
        <v>19</v>
      </c>
      <c r="B8" s="9" t="s">
        <v>30</v>
      </c>
      <c r="C8" s="27" t="s">
        <v>42</v>
      </c>
      <c r="D8" s="26" t="s">
        <v>43</v>
      </c>
      <c r="E8" s="26" t="s">
        <v>44</v>
      </c>
      <c r="F8" s="28">
        <v>5190770.9000000004</v>
      </c>
      <c r="G8" s="28">
        <v>4220138.9400000004</v>
      </c>
      <c r="H8" s="28">
        <v>2326076.42</v>
      </c>
      <c r="I8" s="28">
        <v>2326076.42</v>
      </c>
      <c r="J8" s="23">
        <v>0</v>
      </c>
      <c r="K8" s="58">
        <v>70</v>
      </c>
      <c r="L8" s="22">
        <f t="shared" si="0"/>
        <v>0.97222222222222221</v>
      </c>
      <c r="M8" s="10" t="s">
        <v>45</v>
      </c>
      <c r="N8" s="39"/>
    </row>
    <row r="9" spans="1:15" ht="46.5" customHeight="1">
      <c r="A9" s="12" t="s">
        <v>20</v>
      </c>
      <c r="B9" s="11" t="s">
        <v>30</v>
      </c>
      <c r="C9" s="29" t="s">
        <v>46</v>
      </c>
      <c r="D9" s="30" t="s">
        <v>47</v>
      </c>
      <c r="E9" s="30" t="s">
        <v>48</v>
      </c>
      <c r="F9" s="31">
        <v>5861306.7000000002</v>
      </c>
      <c r="G9" s="31">
        <v>4765290</v>
      </c>
      <c r="H9" s="31">
        <v>1916116</v>
      </c>
      <c r="I9" s="31">
        <v>1916116</v>
      </c>
      <c r="J9" s="32">
        <v>0</v>
      </c>
      <c r="K9" s="57">
        <v>70</v>
      </c>
      <c r="L9" s="24">
        <f t="shared" si="0"/>
        <v>0.97222222222222221</v>
      </c>
      <c r="M9" s="12" t="s">
        <v>34</v>
      </c>
      <c r="N9" s="41"/>
    </row>
    <row r="10" spans="1:15" ht="46.5" customHeight="1">
      <c r="A10" s="10" t="s">
        <v>21</v>
      </c>
      <c r="B10" s="9" t="s">
        <v>30</v>
      </c>
      <c r="C10" s="27" t="s">
        <v>49</v>
      </c>
      <c r="D10" s="26" t="s">
        <v>50</v>
      </c>
      <c r="E10" s="26" t="s">
        <v>51</v>
      </c>
      <c r="F10" s="28">
        <v>3691230</v>
      </c>
      <c r="G10" s="28">
        <v>3001000</v>
      </c>
      <c r="H10" s="28">
        <v>1350800</v>
      </c>
      <c r="I10" s="28">
        <v>1350800</v>
      </c>
      <c r="J10" s="23">
        <v>0</v>
      </c>
      <c r="K10" s="58">
        <v>70</v>
      </c>
      <c r="L10" s="22">
        <f t="shared" si="0"/>
        <v>0.97222222222222221</v>
      </c>
      <c r="M10" s="10" t="s">
        <v>34</v>
      </c>
      <c r="N10" s="39"/>
    </row>
    <row r="11" spans="1:15" ht="46.5" customHeight="1">
      <c r="A11" s="12" t="s">
        <v>22</v>
      </c>
      <c r="B11" s="11" t="s">
        <v>30</v>
      </c>
      <c r="C11" s="29" t="s">
        <v>52</v>
      </c>
      <c r="D11" s="30" t="s">
        <v>53</v>
      </c>
      <c r="E11" s="30" t="s">
        <v>54</v>
      </c>
      <c r="F11" s="31">
        <v>5112495</v>
      </c>
      <c r="G11" s="31">
        <v>4156500</v>
      </c>
      <c r="H11" s="31">
        <v>1879175</v>
      </c>
      <c r="I11" s="31">
        <v>1879175</v>
      </c>
      <c r="J11" s="32">
        <v>0</v>
      </c>
      <c r="K11" s="57">
        <v>68</v>
      </c>
      <c r="L11" s="24">
        <f t="shared" si="0"/>
        <v>0.94444444444444442</v>
      </c>
      <c r="M11" s="12" t="s">
        <v>34</v>
      </c>
      <c r="N11" s="41"/>
    </row>
    <row r="12" spans="1:15" ht="46.5" customHeight="1">
      <c r="A12" s="10" t="s">
        <v>23</v>
      </c>
      <c r="B12" s="9" t="s">
        <v>30</v>
      </c>
      <c r="C12" s="27" t="s">
        <v>55</v>
      </c>
      <c r="D12" s="26" t="s">
        <v>56</v>
      </c>
      <c r="E12" s="26" t="s">
        <v>57</v>
      </c>
      <c r="F12" s="28">
        <v>2733060</v>
      </c>
      <c r="G12" s="28">
        <v>2222000</v>
      </c>
      <c r="H12" s="28">
        <v>1228350</v>
      </c>
      <c r="I12" s="28">
        <v>1228350</v>
      </c>
      <c r="J12" s="23">
        <v>0</v>
      </c>
      <c r="K12" s="58">
        <v>68</v>
      </c>
      <c r="L12" s="22">
        <f t="shared" si="0"/>
        <v>0.94444444444444442</v>
      </c>
      <c r="M12" s="10" t="s">
        <v>34</v>
      </c>
      <c r="N12" s="39"/>
    </row>
    <row r="13" spans="1:15" ht="67.5" customHeight="1">
      <c r="A13" s="12" t="s">
        <v>24</v>
      </c>
      <c r="B13" s="11" t="s">
        <v>30</v>
      </c>
      <c r="C13" s="29" t="s">
        <v>58</v>
      </c>
      <c r="D13" s="30" t="s">
        <v>59</v>
      </c>
      <c r="E13" s="30" t="s">
        <v>60</v>
      </c>
      <c r="F13" s="31">
        <v>2529126</v>
      </c>
      <c r="G13" s="31">
        <v>2056200</v>
      </c>
      <c r="H13" s="31">
        <v>1135910</v>
      </c>
      <c r="I13" s="31">
        <v>1135910</v>
      </c>
      <c r="J13" s="32">
        <v>0</v>
      </c>
      <c r="K13" s="57">
        <v>67.5</v>
      </c>
      <c r="L13" s="24">
        <f t="shared" si="0"/>
        <v>0.9375</v>
      </c>
      <c r="M13" s="12" t="s">
        <v>34</v>
      </c>
      <c r="N13" s="41"/>
    </row>
    <row r="14" spans="1:15" ht="46.5" customHeight="1">
      <c r="A14" s="10" t="s">
        <v>25</v>
      </c>
      <c r="B14" s="9" t="s">
        <v>30</v>
      </c>
      <c r="C14" s="27" t="s">
        <v>61</v>
      </c>
      <c r="D14" s="26" t="s">
        <v>62</v>
      </c>
      <c r="E14" s="26" t="s">
        <v>63</v>
      </c>
      <c r="F14" s="28">
        <v>5535000</v>
      </c>
      <c r="G14" s="28">
        <v>4500000</v>
      </c>
      <c r="H14" s="28">
        <v>2480000</v>
      </c>
      <c r="I14" s="28">
        <v>2480000</v>
      </c>
      <c r="J14" s="23">
        <v>0</v>
      </c>
      <c r="K14" s="58">
        <v>67</v>
      </c>
      <c r="L14" s="22">
        <f t="shared" si="0"/>
        <v>0.93055555555555558</v>
      </c>
      <c r="M14" s="10" t="s">
        <v>34</v>
      </c>
      <c r="N14" s="39"/>
    </row>
    <row r="15" spans="1:15" ht="46.5" customHeight="1">
      <c r="A15" s="12" t="s">
        <v>26</v>
      </c>
      <c r="B15" s="11" t="s">
        <v>30</v>
      </c>
      <c r="C15" s="29" t="s">
        <v>64</v>
      </c>
      <c r="D15" s="30" t="s">
        <v>65</v>
      </c>
      <c r="E15" s="30" t="s">
        <v>66</v>
      </c>
      <c r="F15" s="31">
        <v>4210363.8</v>
      </c>
      <c r="G15" s="31">
        <v>3423060</v>
      </c>
      <c r="H15" s="31">
        <v>1884133</v>
      </c>
      <c r="I15" s="31">
        <v>1884133</v>
      </c>
      <c r="J15" s="32">
        <v>0</v>
      </c>
      <c r="K15" s="57">
        <v>66</v>
      </c>
      <c r="L15" s="24">
        <f t="shared" si="0"/>
        <v>0.91666666666666663</v>
      </c>
      <c r="M15" s="12" t="s">
        <v>34</v>
      </c>
      <c r="N15" s="41"/>
    </row>
    <row r="16" spans="1:15" ht="46.5" customHeight="1">
      <c r="A16" s="10" t="s">
        <v>27</v>
      </c>
      <c r="B16" s="9" t="s">
        <v>30</v>
      </c>
      <c r="C16" s="27" t="s">
        <v>67</v>
      </c>
      <c r="D16" s="26" t="s">
        <v>68</v>
      </c>
      <c r="E16" s="26" t="s">
        <v>69</v>
      </c>
      <c r="F16" s="28">
        <v>4231815</v>
      </c>
      <c r="G16" s="28">
        <v>3440500</v>
      </c>
      <c r="H16" s="28">
        <v>1893725</v>
      </c>
      <c r="I16" s="28">
        <v>1893725</v>
      </c>
      <c r="J16" s="23">
        <v>0</v>
      </c>
      <c r="K16" s="58">
        <v>66</v>
      </c>
      <c r="L16" s="22">
        <f t="shared" si="0"/>
        <v>0.91666666666666663</v>
      </c>
      <c r="M16" s="10" t="s">
        <v>34</v>
      </c>
      <c r="N16" s="39"/>
    </row>
    <row r="17" spans="1:17" ht="82.5" customHeight="1">
      <c r="A17" s="12" t="s">
        <v>28</v>
      </c>
      <c r="B17" s="11" t="s">
        <v>30</v>
      </c>
      <c r="C17" s="29" t="s">
        <v>70</v>
      </c>
      <c r="D17" s="30" t="s">
        <v>71</v>
      </c>
      <c r="E17" s="30" t="s">
        <v>72</v>
      </c>
      <c r="F17" s="31">
        <v>6277305</v>
      </c>
      <c r="G17" s="31">
        <v>5103500</v>
      </c>
      <c r="H17" s="31">
        <v>2806925</v>
      </c>
      <c r="I17" s="31">
        <v>2806925</v>
      </c>
      <c r="J17" s="32">
        <v>0</v>
      </c>
      <c r="K17" s="57">
        <v>66</v>
      </c>
      <c r="L17" s="24">
        <f t="shared" si="0"/>
        <v>0.91666666666666663</v>
      </c>
      <c r="M17" s="12" t="s">
        <v>34</v>
      </c>
      <c r="N17" s="41"/>
    </row>
    <row r="18" spans="1:17" ht="76.5" customHeight="1">
      <c r="A18" s="10" t="s">
        <v>29</v>
      </c>
      <c r="B18" s="9" t="s">
        <v>30</v>
      </c>
      <c r="C18" s="27" t="s">
        <v>73</v>
      </c>
      <c r="D18" s="26" t="s">
        <v>74</v>
      </c>
      <c r="E18" s="26" t="s">
        <v>75</v>
      </c>
      <c r="F18" s="28">
        <v>7732395</v>
      </c>
      <c r="G18" s="28">
        <v>6038500</v>
      </c>
      <c r="H18" s="28">
        <v>3324925</v>
      </c>
      <c r="I18" s="28">
        <v>3324925</v>
      </c>
      <c r="J18" s="23">
        <v>0</v>
      </c>
      <c r="K18" s="58">
        <v>65</v>
      </c>
      <c r="L18" s="22">
        <f t="shared" si="0"/>
        <v>0.90277777777777779</v>
      </c>
      <c r="M18" s="10" t="s">
        <v>34</v>
      </c>
      <c r="N18" s="39"/>
    </row>
    <row r="19" spans="1:17" ht="69" customHeight="1">
      <c r="A19" s="12" t="s">
        <v>76</v>
      </c>
      <c r="B19" s="11" t="s">
        <v>30</v>
      </c>
      <c r="C19" s="29" t="s">
        <v>77</v>
      </c>
      <c r="D19" s="30" t="s">
        <v>78</v>
      </c>
      <c r="E19" s="30" t="s">
        <v>79</v>
      </c>
      <c r="F19" s="31">
        <v>3161100</v>
      </c>
      <c r="G19" s="31">
        <v>2195000</v>
      </c>
      <c r="H19" s="31">
        <v>989500</v>
      </c>
      <c r="I19" s="31">
        <v>989500</v>
      </c>
      <c r="J19" s="32">
        <v>0</v>
      </c>
      <c r="K19" s="57">
        <v>65</v>
      </c>
      <c r="L19" s="24">
        <f t="shared" si="0"/>
        <v>0.90277777777777779</v>
      </c>
      <c r="M19" s="12" t="s">
        <v>34</v>
      </c>
      <c r="N19" s="41"/>
    </row>
    <row r="20" spans="1:17" ht="69" customHeight="1">
      <c r="A20" s="52">
        <v>16</v>
      </c>
      <c r="B20" s="45" t="s">
        <v>30</v>
      </c>
      <c r="C20" s="46" t="s">
        <v>80</v>
      </c>
      <c r="D20" s="47" t="s">
        <v>81</v>
      </c>
      <c r="E20" s="47" t="s">
        <v>82</v>
      </c>
      <c r="F20" s="48">
        <v>8939640</v>
      </c>
      <c r="G20" s="48">
        <v>7268000</v>
      </c>
      <c r="H20" s="48">
        <v>3998650</v>
      </c>
      <c r="I20" s="48">
        <v>3998650</v>
      </c>
      <c r="J20" s="49">
        <v>0</v>
      </c>
      <c r="K20" s="38">
        <v>65</v>
      </c>
      <c r="L20" s="50">
        <f>K20/72</f>
        <v>0.90277777777777779</v>
      </c>
      <c r="M20" s="51" t="s">
        <v>34</v>
      </c>
      <c r="N20" s="38"/>
    </row>
    <row r="21" spans="1:17" ht="46.5" customHeight="1">
      <c r="A21" s="12" t="s">
        <v>84</v>
      </c>
      <c r="B21" s="11" t="s">
        <v>30</v>
      </c>
      <c r="C21" s="33" t="s">
        <v>85</v>
      </c>
      <c r="D21" s="34" t="s">
        <v>86</v>
      </c>
      <c r="E21" s="34" t="s">
        <v>87</v>
      </c>
      <c r="F21" s="35">
        <v>5138694</v>
      </c>
      <c r="G21" s="35">
        <v>4177800</v>
      </c>
      <c r="H21" s="35">
        <v>1258340</v>
      </c>
      <c r="I21" s="35">
        <v>1258340</v>
      </c>
      <c r="J21" s="44">
        <v>0</v>
      </c>
      <c r="K21" s="59">
        <v>64</v>
      </c>
      <c r="L21" s="24">
        <f t="shared" si="0"/>
        <v>0.88888888888888884</v>
      </c>
      <c r="M21" s="12" t="s">
        <v>34</v>
      </c>
      <c r="N21" s="53"/>
    </row>
    <row r="22" spans="1:17" ht="46.5" customHeight="1">
      <c r="A22" s="10" t="s">
        <v>88</v>
      </c>
      <c r="B22" s="9" t="s">
        <v>30</v>
      </c>
      <c r="C22" s="27" t="s">
        <v>89</v>
      </c>
      <c r="D22" s="26" t="s">
        <v>90</v>
      </c>
      <c r="E22" s="26" t="s">
        <v>91</v>
      </c>
      <c r="F22" s="28">
        <v>5821590</v>
      </c>
      <c r="G22" s="28">
        <v>4644000</v>
      </c>
      <c r="H22" s="28">
        <v>2095050</v>
      </c>
      <c r="I22" s="28">
        <v>2095050</v>
      </c>
      <c r="J22" s="23">
        <v>0</v>
      </c>
      <c r="K22" s="58">
        <v>63</v>
      </c>
      <c r="L22" s="22">
        <f t="shared" si="0"/>
        <v>0.875</v>
      </c>
      <c r="M22" s="10" t="s">
        <v>34</v>
      </c>
      <c r="N22" s="54"/>
    </row>
    <row r="23" spans="1:17" ht="46.5" customHeight="1">
      <c r="A23" s="12" t="s">
        <v>92</v>
      </c>
      <c r="B23" s="11" t="s">
        <v>30</v>
      </c>
      <c r="C23" s="33" t="s">
        <v>93</v>
      </c>
      <c r="D23" s="34" t="s">
        <v>94</v>
      </c>
      <c r="E23" s="34" t="s">
        <v>95</v>
      </c>
      <c r="F23" s="35">
        <v>6365158.9800000004</v>
      </c>
      <c r="G23" s="35">
        <v>5174926</v>
      </c>
      <c r="H23" s="35">
        <v>2333966.7000000002</v>
      </c>
      <c r="I23" s="35">
        <v>2333966.7000000002</v>
      </c>
      <c r="J23" s="44">
        <v>0</v>
      </c>
      <c r="K23" s="59">
        <v>63</v>
      </c>
      <c r="L23" s="24">
        <f t="shared" si="0"/>
        <v>0.875</v>
      </c>
      <c r="M23" s="12" t="s">
        <v>34</v>
      </c>
      <c r="N23" s="53"/>
    </row>
    <row r="24" spans="1:17" ht="46.5" customHeight="1">
      <c r="A24" s="10" t="s">
        <v>96</v>
      </c>
      <c r="B24" s="9" t="s">
        <v>30</v>
      </c>
      <c r="C24" s="27" t="s">
        <v>97</v>
      </c>
      <c r="D24" s="26" t="s">
        <v>98</v>
      </c>
      <c r="E24" s="26" t="s">
        <v>99</v>
      </c>
      <c r="F24" s="28">
        <v>8886750</v>
      </c>
      <c r="G24" s="28">
        <v>7225000</v>
      </c>
      <c r="H24" s="28">
        <v>3975000</v>
      </c>
      <c r="I24" s="28">
        <v>3975000</v>
      </c>
      <c r="J24" s="23">
        <v>0</v>
      </c>
      <c r="K24" s="58">
        <v>60</v>
      </c>
      <c r="L24" s="22">
        <f t="shared" si="0"/>
        <v>0.83333333333333337</v>
      </c>
      <c r="M24" s="10" t="s">
        <v>34</v>
      </c>
      <c r="N24" s="54"/>
    </row>
    <row r="25" spans="1:17" ht="46.5" customHeight="1">
      <c r="A25" s="12" t="s">
        <v>100</v>
      </c>
      <c r="B25" s="11" t="s">
        <v>30</v>
      </c>
      <c r="C25" s="33" t="s">
        <v>101</v>
      </c>
      <c r="D25" s="34" t="s">
        <v>102</v>
      </c>
      <c r="E25" s="34" t="s">
        <v>103</v>
      </c>
      <c r="F25" s="35">
        <v>1292730</v>
      </c>
      <c r="G25" s="35">
        <v>1051000</v>
      </c>
      <c r="H25" s="35">
        <v>424400</v>
      </c>
      <c r="I25" s="35">
        <v>424400</v>
      </c>
      <c r="J25" s="44">
        <v>0</v>
      </c>
      <c r="K25" s="59">
        <v>58</v>
      </c>
      <c r="L25" s="24">
        <f t="shared" si="0"/>
        <v>0.80555555555555558</v>
      </c>
      <c r="M25" s="12" t="s">
        <v>34</v>
      </c>
      <c r="N25" s="53"/>
    </row>
    <row r="26" spans="1:17" ht="60" customHeight="1">
      <c r="A26" s="10" t="s">
        <v>104</v>
      </c>
      <c r="B26" s="9" t="s">
        <v>30</v>
      </c>
      <c r="C26" s="27" t="s">
        <v>105</v>
      </c>
      <c r="D26" s="26" t="s">
        <v>106</v>
      </c>
      <c r="E26" s="26" t="s">
        <v>107</v>
      </c>
      <c r="F26" s="28">
        <v>8938911.8399999999</v>
      </c>
      <c r="G26" s="28">
        <v>7267408</v>
      </c>
      <c r="H26" s="28">
        <v>3998574.4</v>
      </c>
      <c r="I26" s="28">
        <v>3998574.4</v>
      </c>
      <c r="J26" s="23">
        <v>0</v>
      </c>
      <c r="K26" s="58">
        <v>58</v>
      </c>
      <c r="L26" s="22">
        <f t="shared" si="0"/>
        <v>0.80555555555555558</v>
      </c>
      <c r="M26" s="10" t="s">
        <v>34</v>
      </c>
      <c r="N26" s="54"/>
    </row>
    <row r="27" spans="1:17" ht="46.5" customHeight="1">
      <c r="A27" s="12" t="s">
        <v>108</v>
      </c>
      <c r="B27" s="11" t="s">
        <v>30</v>
      </c>
      <c r="C27" s="33" t="s">
        <v>109</v>
      </c>
      <c r="D27" s="34" t="s">
        <v>110</v>
      </c>
      <c r="E27" s="34" t="s">
        <v>111</v>
      </c>
      <c r="F27" s="35">
        <v>3724011.71</v>
      </c>
      <c r="G27" s="35">
        <v>3027651.8</v>
      </c>
      <c r="H27" s="35">
        <v>1211460.72</v>
      </c>
      <c r="I27" s="35">
        <v>1211460.72</v>
      </c>
      <c r="J27" s="44">
        <v>0</v>
      </c>
      <c r="K27" s="59">
        <v>53</v>
      </c>
      <c r="L27" s="24">
        <f t="shared" si="0"/>
        <v>0.73611111111111116</v>
      </c>
      <c r="M27" s="12" t="s">
        <v>34</v>
      </c>
      <c r="N27" s="53"/>
    </row>
    <row r="28" spans="1:17" ht="46.5" customHeight="1">
      <c r="A28" s="10" t="s">
        <v>112</v>
      </c>
      <c r="B28" s="9" t="s">
        <v>30</v>
      </c>
      <c r="C28" s="27" t="s">
        <v>113</v>
      </c>
      <c r="D28" s="26" t="s">
        <v>114</v>
      </c>
      <c r="E28" s="26" t="s">
        <v>115</v>
      </c>
      <c r="F28" s="28">
        <v>11698530</v>
      </c>
      <c r="G28" s="28">
        <v>9511000</v>
      </c>
      <c r="H28" s="28">
        <v>2853800</v>
      </c>
      <c r="I28" s="28">
        <v>2853800</v>
      </c>
      <c r="J28" s="23">
        <v>0</v>
      </c>
      <c r="K28" s="58">
        <v>53</v>
      </c>
      <c r="L28" s="22">
        <f t="shared" si="0"/>
        <v>0.73611111111111116</v>
      </c>
      <c r="M28" s="10" t="s">
        <v>34</v>
      </c>
      <c r="N28" s="54"/>
    </row>
    <row r="29" spans="1:17" ht="46.5" customHeight="1">
      <c r="A29" s="12" t="s">
        <v>116</v>
      </c>
      <c r="B29" s="11" t="s">
        <v>30</v>
      </c>
      <c r="C29" s="33" t="s">
        <v>117</v>
      </c>
      <c r="D29" s="34" t="s">
        <v>118</v>
      </c>
      <c r="E29" s="34" t="s">
        <v>119</v>
      </c>
      <c r="F29" s="35">
        <v>1707240</v>
      </c>
      <c r="G29" s="35">
        <v>1378000</v>
      </c>
      <c r="H29" s="35">
        <v>551200</v>
      </c>
      <c r="I29" s="35">
        <v>551200</v>
      </c>
      <c r="J29" s="44">
        <v>0</v>
      </c>
      <c r="K29" s="59">
        <v>53</v>
      </c>
      <c r="L29" s="24">
        <f t="shared" si="0"/>
        <v>0.73611111111111116</v>
      </c>
      <c r="M29" s="12" t="s">
        <v>34</v>
      </c>
      <c r="N29" s="53"/>
    </row>
    <row r="30" spans="1:17" ht="46.5" customHeight="1">
      <c r="A30" s="10" t="s">
        <v>120</v>
      </c>
      <c r="B30" s="9" t="s">
        <v>30</v>
      </c>
      <c r="C30" s="27" t="s">
        <v>121</v>
      </c>
      <c r="D30" s="26" t="s">
        <v>122</v>
      </c>
      <c r="E30" s="26" t="s">
        <v>123</v>
      </c>
      <c r="F30" s="28">
        <v>4883100</v>
      </c>
      <c r="G30" s="28">
        <v>3970000</v>
      </c>
      <c r="H30" s="28">
        <v>2188500</v>
      </c>
      <c r="I30" s="28">
        <v>2188500</v>
      </c>
      <c r="J30" s="23">
        <v>0</v>
      </c>
      <c r="K30" s="58">
        <v>52</v>
      </c>
      <c r="L30" s="22">
        <f t="shared" si="0"/>
        <v>0.72222222222222221</v>
      </c>
      <c r="M30" s="10" t="s">
        <v>34</v>
      </c>
      <c r="N30" s="54"/>
    </row>
    <row r="31" spans="1:17" ht="46.5" customHeight="1">
      <c r="A31" s="12" t="s">
        <v>124</v>
      </c>
      <c r="B31" s="11" t="s">
        <v>30</v>
      </c>
      <c r="C31" s="33" t="s">
        <v>125</v>
      </c>
      <c r="D31" s="34" t="s">
        <v>126</v>
      </c>
      <c r="E31" s="34" t="s">
        <v>127</v>
      </c>
      <c r="F31" s="35">
        <v>4520250</v>
      </c>
      <c r="G31" s="35">
        <v>3675000</v>
      </c>
      <c r="H31" s="35">
        <v>1478000</v>
      </c>
      <c r="I31" s="35">
        <v>1478000</v>
      </c>
      <c r="J31" s="44">
        <v>0</v>
      </c>
      <c r="K31" s="59">
        <v>50</v>
      </c>
      <c r="L31" s="24">
        <f t="shared" si="0"/>
        <v>0.69444444444444442</v>
      </c>
      <c r="M31" s="12" t="s">
        <v>34</v>
      </c>
      <c r="N31" s="53"/>
      <c r="O31" s="8"/>
      <c r="Q31" s="5"/>
    </row>
    <row r="32" spans="1:17" ht="84.75" customHeight="1">
      <c r="A32" s="55" t="s">
        <v>128</v>
      </c>
      <c r="B32" s="9" t="s">
        <v>30</v>
      </c>
      <c r="C32" s="27" t="s">
        <v>129</v>
      </c>
      <c r="D32" s="26" t="s">
        <v>130</v>
      </c>
      <c r="E32" s="26" t="s">
        <v>131</v>
      </c>
      <c r="F32" s="28">
        <v>10932855</v>
      </c>
      <c r="G32" s="28">
        <v>8888500</v>
      </c>
      <c r="H32" s="28">
        <v>4000000</v>
      </c>
      <c r="I32" s="28">
        <v>4000000</v>
      </c>
      <c r="J32" s="23">
        <v>0</v>
      </c>
      <c r="K32" s="58">
        <v>50</v>
      </c>
      <c r="L32" s="25">
        <f>K32/72</f>
        <v>0.69444444444444442</v>
      </c>
      <c r="M32" s="10" t="s">
        <v>34</v>
      </c>
      <c r="N32" s="65"/>
      <c r="O32" s="8"/>
      <c r="Q32" s="5"/>
    </row>
    <row r="33" spans="1:17" ht="63" customHeight="1">
      <c r="A33" s="56">
        <v>29</v>
      </c>
      <c r="B33" s="11" t="s">
        <v>30</v>
      </c>
      <c r="C33" s="33" t="s">
        <v>132</v>
      </c>
      <c r="D33" s="34" t="s">
        <v>133</v>
      </c>
      <c r="E33" s="34" t="s">
        <v>134</v>
      </c>
      <c r="F33" s="35">
        <v>11931000</v>
      </c>
      <c r="G33" s="35">
        <v>9700000</v>
      </c>
      <c r="H33" s="35">
        <v>3999999</v>
      </c>
      <c r="I33" s="35">
        <v>3999999</v>
      </c>
      <c r="J33" s="44">
        <v>0</v>
      </c>
      <c r="K33" s="59">
        <v>48</v>
      </c>
      <c r="L33" s="13">
        <f>K33/72</f>
        <v>0.66666666666666663</v>
      </c>
      <c r="M33" s="12" t="s">
        <v>38</v>
      </c>
      <c r="N33" s="37" t="s">
        <v>355</v>
      </c>
      <c r="O33" s="8"/>
      <c r="Q33" s="5"/>
    </row>
    <row r="34" spans="1:17" ht="57.75" customHeight="1">
      <c r="A34" s="43"/>
      <c r="B34" s="42"/>
      <c r="C34" s="42"/>
      <c r="D34" s="42"/>
      <c r="E34" s="14" t="s">
        <v>135</v>
      </c>
      <c r="F34" s="36">
        <f t="shared" ref="F34:G34" si="1">SUM(F5:F32)</f>
        <v>153331430.68000001</v>
      </c>
      <c r="G34" s="36">
        <f t="shared" si="1"/>
        <v>123569643.73999999</v>
      </c>
      <c r="H34" s="36">
        <f>SUM(H5:H32)</f>
        <v>59743395.190000005</v>
      </c>
      <c r="I34" s="36">
        <f>SUM(I5:I32)</f>
        <v>59743395.190000005</v>
      </c>
      <c r="J34" s="23">
        <f>SUM(J5:J32)</f>
        <v>0</v>
      </c>
      <c r="K34" s="40"/>
      <c r="L34" s="40"/>
      <c r="M34" s="40"/>
      <c r="N34" s="40"/>
      <c r="O34" s="16"/>
      <c r="Q34" s="5"/>
    </row>
    <row r="35" spans="1:17" ht="66.75" customHeight="1">
      <c r="A35" s="69" t="s">
        <v>136</v>
      </c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</row>
    <row r="36" spans="1:17" ht="92.25" customHeight="1">
      <c r="A36" s="6" t="s">
        <v>2</v>
      </c>
      <c r="B36" s="6" t="s">
        <v>3</v>
      </c>
      <c r="C36" s="6" t="s">
        <v>4</v>
      </c>
      <c r="D36" s="6" t="s">
        <v>5</v>
      </c>
      <c r="E36" s="6" t="s">
        <v>6</v>
      </c>
      <c r="F36" s="6" t="s">
        <v>7</v>
      </c>
      <c r="G36" s="6" t="s">
        <v>8</v>
      </c>
      <c r="H36" s="6" t="s">
        <v>9</v>
      </c>
      <c r="I36" s="6" t="s">
        <v>10</v>
      </c>
      <c r="J36" s="6" t="s">
        <v>11</v>
      </c>
      <c r="K36" s="6" t="s">
        <v>12</v>
      </c>
      <c r="L36" s="7" t="s">
        <v>13</v>
      </c>
      <c r="M36" s="7" t="s">
        <v>14</v>
      </c>
      <c r="N36" s="6" t="s">
        <v>15</v>
      </c>
    </row>
    <row r="37" spans="1:17" ht="24.75" customHeight="1">
      <c r="A37" s="19" t="s">
        <v>16</v>
      </c>
      <c r="B37" s="20" t="s">
        <v>17</v>
      </c>
      <c r="C37" s="20" t="s">
        <v>18</v>
      </c>
      <c r="D37" s="20" t="s">
        <v>19</v>
      </c>
      <c r="E37" s="20" t="s">
        <v>20</v>
      </c>
      <c r="F37" s="20" t="s">
        <v>21</v>
      </c>
      <c r="G37" s="20" t="s">
        <v>22</v>
      </c>
      <c r="H37" s="20" t="s">
        <v>23</v>
      </c>
      <c r="I37" s="20" t="s">
        <v>24</v>
      </c>
      <c r="J37" s="20" t="s">
        <v>25</v>
      </c>
      <c r="K37" s="20" t="s">
        <v>26</v>
      </c>
      <c r="L37" s="21" t="s">
        <v>27</v>
      </c>
      <c r="M37" s="21" t="s">
        <v>28</v>
      </c>
      <c r="N37" s="21" t="s">
        <v>29</v>
      </c>
    </row>
    <row r="38" spans="1:17" ht="75.75" customHeight="1">
      <c r="A38" s="12" t="s">
        <v>16</v>
      </c>
      <c r="B38" s="11" t="s">
        <v>30</v>
      </c>
      <c r="C38" s="29" t="s">
        <v>137</v>
      </c>
      <c r="D38" s="30" t="s">
        <v>138</v>
      </c>
      <c r="E38" s="30" t="s">
        <v>139</v>
      </c>
      <c r="F38" s="31">
        <v>12400860</v>
      </c>
      <c r="G38" s="31">
        <v>10080000</v>
      </c>
      <c r="H38" s="31">
        <v>3999744</v>
      </c>
      <c r="I38" s="31">
        <v>3999744</v>
      </c>
      <c r="J38" s="32">
        <v>0</v>
      </c>
      <c r="K38" s="60">
        <v>72</v>
      </c>
      <c r="L38" s="24">
        <f>K38/72</f>
        <v>1</v>
      </c>
      <c r="M38" s="12" t="s">
        <v>34</v>
      </c>
      <c r="N38" s="37"/>
    </row>
    <row r="39" spans="1:17" ht="66.75" customHeight="1">
      <c r="A39" s="10" t="s">
        <v>17</v>
      </c>
      <c r="B39" s="9" t="s">
        <v>30</v>
      </c>
      <c r="C39" s="27" t="s">
        <v>140</v>
      </c>
      <c r="D39" s="26" t="s">
        <v>141</v>
      </c>
      <c r="E39" s="26" t="s">
        <v>142</v>
      </c>
      <c r="F39" s="28">
        <v>7112019.9000000004</v>
      </c>
      <c r="G39" s="28">
        <v>5615473.6799999997</v>
      </c>
      <c r="H39" s="28">
        <v>3094135.52</v>
      </c>
      <c r="I39" s="28">
        <v>3094135.52</v>
      </c>
      <c r="J39" s="23">
        <v>0</v>
      </c>
      <c r="K39" s="61">
        <v>72</v>
      </c>
      <c r="L39" s="22">
        <f t="shared" ref="L39:L84" si="2">K39/72</f>
        <v>1</v>
      </c>
      <c r="M39" s="10" t="s">
        <v>34</v>
      </c>
      <c r="N39" s="64"/>
    </row>
    <row r="40" spans="1:17" ht="66.75" customHeight="1">
      <c r="A40" s="12" t="s">
        <v>18</v>
      </c>
      <c r="B40" s="11" t="s">
        <v>30</v>
      </c>
      <c r="C40" s="29" t="s">
        <v>143</v>
      </c>
      <c r="D40" s="30" t="s">
        <v>144</v>
      </c>
      <c r="E40" s="30" t="s">
        <v>145</v>
      </c>
      <c r="F40" s="31">
        <v>2933181</v>
      </c>
      <c r="G40" s="31">
        <v>2384700</v>
      </c>
      <c r="H40" s="31">
        <v>1311585</v>
      </c>
      <c r="I40" s="31">
        <v>1311585</v>
      </c>
      <c r="J40" s="32">
        <v>0</v>
      </c>
      <c r="K40" s="60">
        <v>70</v>
      </c>
      <c r="L40" s="24">
        <f t="shared" si="2"/>
        <v>0.97222222222222221</v>
      </c>
      <c r="M40" s="12" t="s">
        <v>38</v>
      </c>
      <c r="N40" s="37"/>
    </row>
    <row r="41" spans="1:17" ht="66.75" customHeight="1">
      <c r="A41" s="10" t="s">
        <v>19</v>
      </c>
      <c r="B41" s="9" t="s">
        <v>30</v>
      </c>
      <c r="C41" s="27" t="s">
        <v>146</v>
      </c>
      <c r="D41" s="26" t="s">
        <v>147</v>
      </c>
      <c r="E41" s="26" t="s">
        <v>148</v>
      </c>
      <c r="F41" s="28">
        <v>1105770</v>
      </c>
      <c r="G41" s="28">
        <v>899000</v>
      </c>
      <c r="H41" s="28">
        <v>496950</v>
      </c>
      <c r="I41" s="28">
        <v>496950</v>
      </c>
      <c r="J41" s="23">
        <v>0</v>
      </c>
      <c r="K41" s="61">
        <v>70</v>
      </c>
      <c r="L41" s="22">
        <f t="shared" si="2"/>
        <v>0.97222222222222221</v>
      </c>
      <c r="M41" s="10" t="s">
        <v>34</v>
      </c>
      <c r="N41" s="64"/>
    </row>
    <row r="42" spans="1:17" ht="66.75" customHeight="1">
      <c r="A42" s="12" t="s">
        <v>20</v>
      </c>
      <c r="B42" s="11" t="s">
        <v>30</v>
      </c>
      <c r="C42" s="29" t="s">
        <v>149</v>
      </c>
      <c r="D42" s="30" t="s">
        <v>150</v>
      </c>
      <c r="E42" s="30" t="s">
        <v>151</v>
      </c>
      <c r="F42" s="31">
        <v>3227520</v>
      </c>
      <c r="G42" s="31">
        <v>2624000</v>
      </c>
      <c r="H42" s="31">
        <v>799700</v>
      </c>
      <c r="I42" s="31">
        <v>799700</v>
      </c>
      <c r="J42" s="32">
        <v>0</v>
      </c>
      <c r="K42" s="60">
        <v>70</v>
      </c>
      <c r="L42" s="24">
        <f t="shared" si="2"/>
        <v>0.97222222222222221</v>
      </c>
      <c r="M42" s="12" t="s">
        <v>38</v>
      </c>
      <c r="N42" s="37"/>
    </row>
    <row r="43" spans="1:17" ht="72" customHeight="1">
      <c r="A43" s="10" t="s">
        <v>21</v>
      </c>
      <c r="B43" s="9" t="s">
        <v>30</v>
      </c>
      <c r="C43" s="27" t="s">
        <v>152</v>
      </c>
      <c r="D43" s="26" t="s">
        <v>153</v>
      </c>
      <c r="E43" s="26" t="s">
        <v>154</v>
      </c>
      <c r="F43" s="28">
        <v>2503050</v>
      </c>
      <c r="G43" s="28">
        <v>2000002.5</v>
      </c>
      <c r="H43" s="28">
        <v>1111252</v>
      </c>
      <c r="I43" s="28">
        <v>1111252</v>
      </c>
      <c r="J43" s="23">
        <v>0</v>
      </c>
      <c r="K43" s="61">
        <v>70</v>
      </c>
      <c r="L43" s="22">
        <f t="shared" si="2"/>
        <v>0.97222222222222221</v>
      </c>
      <c r="M43" s="10" t="s">
        <v>34</v>
      </c>
      <c r="N43" s="64"/>
    </row>
    <row r="44" spans="1:17" ht="66.75" customHeight="1">
      <c r="A44" s="12" t="s">
        <v>22</v>
      </c>
      <c r="B44" s="11" t="s">
        <v>30</v>
      </c>
      <c r="C44" s="29" t="s">
        <v>155</v>
      </c>
      <c r="D44" s="30" t="s">
        <v>156</v>
      </c>
      <c r="E44" s="30" t="s">
        <v>157</v>
      </c>
      <c r="F44" s="31">
        <v>9972840</v>
      </c>
      <c r="G44" s="31">
        <v>8045000</v>
      </c>
      <c r="H44" s="31">
        <v>3627250</v>
      </c>
      <c r="I44" s="31">
        <v>3627250</v>
      </c>
      <c r="J44" s="32">
        <v>0</v>
      </c>
      <c r="K44" s="60">
        <v>70</v>
      </c>
      <c r="L44" s="24">
        <f t="shared" si="2"/>
        <v>0.97222222222222221</v>
      </c>
      <c r="M44" s="12" t="s">
        <v>34</v>
      </c>
      <c r="N44" s="37"/>
    </row>
    <row r="45" spans="1:17" ht="72" customHeight="1">
      <c r="A45" s="10" t="s">
        <v>23</v>
      </c>
      <c r="B45" s="9" t="s">
        <v>30</v>
      </c>
      <c r="C45" s="27" t="s">
        <v>158</v>
      </c>
      <c r="D45" s="26" t="s">
        <v>159</v>
      </c>
      <c r="E45" s="26" t="s">
        <v>160</v>
      </c>
      <c r="F45" s="28">
        <v>14546730.300000001</v>
      </c>
      <c r="G45" s="28">
        <v>11826610</v>
      </c>
      <c r="H45" s="28">
        <v>3999999.5</v>
      </c>
      <c r="I45" s="28">
        <v>3999999.5</v>
      </c>
      <c r="J45" s="23">
        <v>0</v>
      </c>
      <c r="K45" s="61">
        <v>70</v>
      </c>
      <c r="L45" s="22">
        <f t="shared" si="2"/>
        <v>0.97222222222222221</v>
      </c>
      <c r="M45" s="10" t="s">
        <v>34</v>
      </c>
      <c r="N45" s="64"/>
    </row>
    <row r="46" spans="1:17" ht="66.75" customHeight="1">
      <c r="A46" s="12" t="s">
        <v>24</v>
      </c>
      <c r="B46" s="11" t="s">
        <v>30</v>
      </c>
      <c r="C46" s="29" t="s">
        <v>161</v>
      </c>
      <c r="D46" s="30" t="s">
        <v>162</v>
      </c>
      <c r="E46" s="30" t="s">
        <v>163</v>
      </c>
      <c r="F46" s="31">
        <v>3850010.7</v>
      </c>
      <c r="G46" s="31">
        <v>3129590</v>
      </c>
      <c r="H46" s="31">
        <v>1722247</v>
      </c>
      <c r="I46" s="31">
        <v>1722247</v>
      </c>
      <c r="J46" s="32">
        <v>0</v>
      </c>
      <c r="K46" s="60">
        <v>69</v>
      </c>
      <c r="L46" s="24">
        <f t="shared" si="2"/>
        <v>0.95833333333333337</v>
      </c>
      <c r="M46" s="12" t="s">
        <v>34</v>
      </c>
      <c r="N46" s="37"/>
    </row>
    <row r="47" spans="1:17" ht="66.75" customHeight="1">
      <c r="A47" s="10" t="s">
        <v>25</v>
      </c>
      <c r="B47" s="9" t="s">
        <v>30</v>
      </c>
      <c r="C47" s="27" t="s">
        <v>164</v>
      </c>
      <c r="D47" s="26" t="s">
        <v>165</v>
      </c>
      <c r="E47" s="26" t="s">
        <v>166</v>
      </c>
      <c r="F47" s="28">
        <v>15924013.5</v>
      </c>
      <c r="G47" s="28">
        <v>3553824.35</v>
      </c>
      <c r="H47" s="28">
        <v>1072647.3</v>
      </c>
      <c r="I47" s="28">
        <v>1072647.3</v>
      </c>
      <c r="J47" s="23">
        <v>0</v>
      </c>
      <c r="K47" s="61">
        <v>69</v>
      </c>
      <c r="L47" s="22">
        <f t="shared" si="2"/>
        <v>0.95833333333333337</v>
      </c>
      <c r="M47" s="10" t="s">
        <v>34</v>
      </c>
      <c r="N47" s="64"/>
    </row>
    <row r="48" spans="1:17" ht="70.5" customHeight="1">
      <c r="A48" s="12" t="s">
        <v>26</v>
      </c>
      <c r="B48" s="11" t="s">
        <v>30</v>
      </c>
      <c r="C48" s="29" t="s">
        <v>167</v>
      </c>
      <c r="D48" s="30" t="s">
        <v>168</v>
      </c>
      <c r="E48" s="30" t="s">
        <v>169</v>
      </c>
      <c r="F48" s="31">
        <v>2421797.6800000002</v>
      </c>
      <c r="G48" s="31">
        <v>1968941.2</v>
      </c>
      <c r="H48" s="31">
        <v>593182.36</v>
      </c>
      <c r="I48" s="31">
        <v>593182.36</v>
      </c>
      <c r="J48" s="32">
        <v>0</v>
      </c>
      <c r="K48" s="60">
        <v>68</v>
      </c>
      <c r="L48" s="24">
        <f t="shared" si="2"/>
        <v>0.94444444444444442</v>
      </c>
      <c r="M48" s="12" t="s">
        <v>34</v>
      </c>
      <c r="N48" s="37"/>
    </row>
    <row r="49" spans="1:15" ht="66.75" customHeight="1">
      <c r="A49" s="10" t="s">
        <v>27</v>
      </c>
      <c r="B49" s="9" t="s">
        <v>30</v>
      </c>
      <c r="C49" s="27" t="s">
        <v>170</v>
      </c>
      <c r="D49" s="26" t="s">
        <v>171</v>
      </c>
      <c r="E49" s="26" t="s">
        <v>172</v>
      </c>
      <c r="F49" s="28">
        <v>2392350</v>
      </c>
      <c r="G49" s="28">
        <v>1945000</v>
      </c>
      <c r="H49" s="28">
        <v>882250</v>
      </c>
      <c r="I49" s="28">
        <v>882250</v>
      </c>
      <c r="J49" s="23">
        <v>0</v>
      </c>
      <c r="K49" s="61">
        <v>68</v>
      </c>
      <c r="L49" s="22">
        <f t="shared" si="2"/>
        <v>0.94444444444444442</v>
      </c>
      <c r="M49" s="10" t="s">
        <v>34</v>
      </c>
      <c r="N49" s="64"/>
    </row>
    <row r="50" spans="1:15" ht="66.75" customHeight="1">
      <c r="A50" s="12" t="s">
        <v>28</v>
      </c>
      <c r="B50" s="11" t="s">
        <v>30</v>
      </c>
      <c r="C50" s="29" t="s">
        <v>173</v>
      </c>
      <c r="D50" s="30" t="s">
        <v>174</v>
      </c>
      <c r="E50" s="30" t="s">
        <v>175</v>
      </c>
      <c r="F50" s="31">
        <v>1364160.42</v>
      </c>
      <c r="G50" s="31">
        <v>1109073.51</v>
      </c>
      <c r="H50" s="31">
        <v>453629.4</v>
      </c>
      <c r="I50" s="31">
        <v>453629.4</v>
      </c>
      <c r="J50" s="32">
        <v>0</v>
      </c>
      <c r="K50" s="60">
        <v>68</v>
      </c>
      <c r="L50" s="24">
        <f t="shared" si="2"/>
        <v>0.94444444444444442</v>
      </c>
      <c r="M50" s="12" t="s">
        <v>45</v>
      </c>
      <c r="N50" s="37"/>
    </row>
    <row r="51" spans="1:15" ht="66.75" customHeight="1">
      <c r="A51" s="10" t="s">
        <v>29</v>
      </c>
      <c r="B51" s="9" t="s">
        <v>30</v>
      </c>
      <c r="C51" s="27" t="s">
        <v>176</v>
      </c>
      <c r="D51" s="26" t="s">
        <v>177</v>
      </c>
      <c r="E51" s="26" t="s">
        <v>178</v>
      </c>
      <c r="F51" s="28">
        <v>6488250</v>
      </c>
      <c r="G51" s="28">
        <v>5270200</v>
      </c>
      <c r="H51" s="28">
        <v>2904860</v>
      </c>
      <c r="I51" s="28">
        <v>2904860</v>
      </c>
      <c r="J51" s="23">
        <v>0</v>
      </c>
      <c r="K51" s="61">
        <v>68</v>
      </c>
      <c r="L51" s="22">
        <f t="shared" si="2"/>
        <v>0.94444444444444442</v>
      </c>
      <c r="M51" s="10" t="s">
        <v>38</v>
      </c>
      <c r="N51" s="64"/>
    </row>
    <row r="52" spans="1:15" ht="66.75" customHeight="1">
      <c r="A52" s="12" t="s">
        <v>76</v>
      </c>
      <c r="B52" s="11" t="s">
        <v>30</v>
      </c>
      <c r="C52" s="29" t="s">
        <v>179</v>
      </c>
      <c r="D52" s="30" t="s">
        <v>180</v>
      </c>
      <c r="E52" s="30" t="s">
        <v>181</v>
      </c>
      <c r="F52" s="31">
        <v>1755210</v>
      </c>
      <c r="G52" s="31">
        <v>1427000</v>
      </c>
      <c r="H52" s="31">
        <v>917175.2</v>
      </c>
      <c r="I52" s="31">
        <v>917175.2</v>
      </c>
      <c r="J52" s="32">
        <v>0</v>
      </c>
      <c r="K52" s="60">
        <v>68</v>
      </c>
      <c r="L52" s="24">
        <f t="shared" si="2"/>
        <v>0.94444444444444442</v>
      </c>
      <c r="M52" s="12" t="s">
        <v>34</v>
      </c>
      <c r="N52" s="37"/>
    </row>
    <row r="53" spans="1:15" ht="66.75" customHeight="1">
      <c r="A53" s="10" t="s">
        <v>182</v>
      </c>
      <c r="B53" s="9" t="s">
        <v>30</v>
      </c>
      <c r="C53" s="27" t="s">
        <v>183</v>
      </c>
      <c r="D53" s="26" t="s">
        <v>184</v>
      </c>
      <c r="E53" s="26" t="s">
        <v>185</v>
      </c>
      <c r="F53" s="28">
        <v>12816600</v>
      </c>
      <c r="G53" s="28">
        <v>8010000</v>
      </c>
      <c r="H53" s="28">
        <v>3604500</v>
      </c>
      <c r="I53" s="28">
        <v>3604500</v>
      </c>
      <c r="J53" s="23">
        <v>0</v>
      </c>
      <c r="K53" s="61">
        <v>67</v>
      </c>
      <c r="L53" s="22">
        <f t="shared" si="2"/>
        <v>0.93055555555555558</v>
      </c>
      <c r="M53" s="10" t="s">
        <v>34</v>
      </c>
      <c r="N53" s="64"/>
    </row>
    <row r="54" spans="1:15" ht="66.75" customHeight="1">
      <c r="A54" s="12" t="s">
        <v>84</v>
      </c>
      <c r="B54" s="11" t="s">
        <v>30</v>
      </c>
      <c r="C54" s="29" t="s">
        <v>188</v>
      </c>
      <c r="D54" s="30" t="s">
        <v>189</v>
      </c>
      <c r="E54" s="30" t="s">
        <v>190</v>
      </c>
      <c r="F54" s="31">
        <v>9618600</v>
      </c>
      <c r="G54" s="31">
        <v>7820000</v>
      </c>
      <c r="H54" s="31">
        <v>3519000</v>
      </c>
      <c r="I54" s="31">
        <v>3519000</v>
      </c>
      <c r="J54" s="32">
        <v>0</v>
      </c>
      <c r="K54" s="60">
        <v>66</v>
      </c>
      <c r="L54" s="24">
        <v>0.91666666666666663</v>
      </c>
      <c r="M54" s="12" t="s">
        <v>38</v>
      </c>
      <c r="N54" s="37" t="s">
        <v>354</v>
      </c>
    </row>
    <row r="55" spans="1:15" ht="66.75" customHeight="1">
      <c r="A55" s="10" t="s">
        <v>88</v>
      </c>
      <c r="B55" s="9" t="s">
        <v>30</v>
      </c>
      <c r="C55" s="27" t="s">
        <v>191</v>
      </c>
      <c r="D55" s="26" t="s">
        <v>192</v>
      </c>
      <c r="E55" s="26" t="s">
        <v>193</v>
      </c>
      <c r="F55" s="28">
        <v>6552659</v>
      </c>
      <c r="G55" s="28">
        <v>5328300</v>
      </c>
      <c r="H55" s="28">
        <v>2946265</v>
      </c>
      <c r="I55" s="28">
        <v>2946265</v>
      </c>
      <c r="J55" s="23">
        <v>0</v>
      </c>
      <c r="K55" s="61">
        <v>66</v>
      </c>
      <c r="L55" s="22">
        <v>0.91666666666666663</v>
      </c>
      <c r="M55" s="10" t="s">
        <v>34</v>
      </c>
      <c r="N55" s="64" t="s">
        <v>354</v>
      </c>
    </row>
    <row r="56" spans="1:15" ht="66.75" customHeight="1">
      <c r="A56" s="12" t="s">
        <v>92</v>
      </c>
      <c r="B56" s="11" t="s">
        <v>30</v>
      </c>
      <c r="C56" s="29" t="s">
        <v>194</v>
      </c>
      <c r="D56" s="30" t="s">
        <v>195</v>
      </c>
      <c r="E56" s="30" t="s">
        <v>196</v>
      </c>
      <c r="F56" s="31">
        <v>8820084</v>
      </c>
      <c r="G56" s="31">
        <v>7170800</v>
      </c>
      <c r="H56" s="31">
        <v>3950190</v>
      </c>
      <c r="I56" s="31">
        <v>3950190</v>
      </c>
      <c r="J56" s="32">
        <v>0</v>
      </c>
      <c r="K56" s="60">
        <v>66</v>
      </c>
      <c r="L56" s="24">
        <v>0.91666666666666663</v>
      </c>
      <c r="M56" s="12" t="s">
        <v>34</v>
      </c>
      <c r="N56" s="37" t="s">
        <v>354</v>
      </c>
    </row>
    <row r="57" spans="1:15" ht="66.75" customHeight="1">
      <c r="A57" s="10" t="s">
        <v>96</v>
      </c>
      <c r="B57" s="9" t="s">
        <v>30</v>
      </c>
      <c r="C57" s="27" t="s">
        <v>197</v>
      </c>
      <c r="D57" s="26" t="s">
        <v>198</v>
      </c>
      <c r="E57" s="26" t="s">
        <v>199</v>
      </c>
      <c r="F57" s="28">
        <v>3020880</v>
      </c>
      <c r="G57" s="28">
        <v>2456000</v>
      </c>
      <c r="H57" s="28">
        <v>1355800</v>
      </c>
      <c r="I57" s="28">
        <v>1355800</v>
      </c>
      <c r="J57" s="23">
        <v>0</v>
      </c>
      <c r="K57" s="61">
        <v>65</v>
      </c>
      <c r="L57" s="22">
        <v>0.90277777777777779</v>
      </c>
      <c r="M57" s="10" t="s">
        <v>34</v>
      </c>
      <c r="N57" s="64" t="s">
        <v>354</v>
      </c>
    </row>
    <row r="58" spans="1:15" ht="66.75" customHeight="1">
      <c r="A58" s="12" t="s">
        <v>100</v>
      </c>
      <c r="B58" s="11" t="s">
        <v>30</v>
      </c>
      <c r="C58" s="29" t="s">
        <v>200</v>
      </c>
      <c r="D58" s="30" t="s">
        <v>201</v>
      </c>
      <c r="E58" s="30" t="s">
        <v>202</v>
      </c>
      <c r="F58" s="31">
        <v>1281498.8700000001</v>
      </c>
      <c r="G58" s="31">
        <v>1034869</v>
      </c>
      <c r="H58" s="31">
        <v>570427.94999999995</v>
      </c>
      <c r="I58" s="31">
        <v>570427.94999999995</v>
      </c>
      <c r="J58" s="32">
        <v>0</v>
      </c>
      <c r="K58" s="60">
        <v>65</v>
      </c>
      <c r="L58" s="24">
        <v>0.90277777777777779</v>
      </c>
      <c r="M58" s="12" t="s">
        <v>34</v>
      </c>
      <c r="N58" s="37" t="s">
        <v>354</v>
      </c>
    </row>
    <row r="59" spans="1:15" ht="66.75" customHeight="1">
      <c r="A59" s="10" t="s">
        <v>104</v>
      </c>
      <c r="B59" s="9" t="s">
        <v>30</v>
      </c>
      <c r="C59" s="27" t="s">
        <v>203</v>
      </c>
      <c r="D59" s="26" t="s">
        <v>204</v>
      </c>
      <c r="E59" s="26" t="s">
        <v>205</v>
      </c>
      <c r="F59" s="28">
        <v>7787657.04</v>
      </c>
      <c r="G59" s="28">
        <v>6331428.4900000002</v>
      </c>
      <c r="H59" s="28">
        <v>2565771.4</v>
      </c>
      <c r="I59" s="28">
        <v>2565771.4</v>
      </c>
      <c r="J59" s="23">
        <v>0</v>
      </c>
      <c r="K59" s="61">
        <v>65</v>
      </c>
      <c r="L59" s="22">
        <v>0.90277777777777779</v>
      </c>
      <c r="M59" s="10" t="s">
        <v>38</v>
      </c>
      <c r="N59" s="64" t="s">
        <v>354</v>
      </c>
    </row>
    <row r="60" spans="1:15" ht="54" customHeight="1">
      <c r="A60" s="12"/>
      <c r="B60" s="11"/>
      <c r="C60" s="29"/>
      <c r="D60" s="30"/>
      <c r="E60" s="30" t="s">
        <v>135</v>
      </c>
      <c r="F60" s="31">
        <f>SUM(F38:F59)</f>
        <v>137895742.41000003</v>
      </c>
      <c r="G60" s="31">
        <f t="shared" ref="G60:H60" si="3">SUM(G38:G59)</f>
        <v>100029812.73</v>
      </c>
      <c r="H60" s="31">
        <f t="shared" si="3"/>
        <v>45498561.630000003</v>
      </c>
      <c r="I60" s="31">
        <f>SUM(I38:I59)</f>
        <v>45498561.630000003</v>
      </c>
      <c r="J60" s="32">
        <f>SUM(J35:J53)</f>
        <v>0</v>
      </c>
      <c r="K60" s="60"/>
      <c r="L60" s="24"/>
      <c r="M60" s="12"/>
      <c r="N60" s="37"/>
      <c r="O60" s="5"/>
    </row>
    <row r="61" spans="1:15" ht="63" customHeight="1">
      <c r="A61" s="66" t="s">
        <v>186</v>
      </c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8"/>
    </row>
    <row r="62" spans="1:15" ht="55.5" customHeight="1">
      <c r="A62" s="69" t="s">
        <v>187</v>
      </c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</row>
    <row r="63" spans="1:15" ht="101.25" customHeight="1">
      <c r="A63" s="6" t="s">
        <v>2</v>
      </c>
      <c r="B63" s="6" t="s">
        <v>3</v>
      </c>
      <c r="C63" s="6" t="s">
        <v>4</v>
      </c>
      <c r="D63" s="6" t="s">
        <v>5</v>
      </c>
      <c r="E63" s="6" t="s">
        <v>6</v>
      </c>
      <c r="F63" s="6" t="s">
        <v>7</v>
      </c>
      <c r="G63" s="6" t="s">
        <v>8</v>
      </c>
      <c r="H63" s="6" t="s">
        <v>9</v>
      </c>
      <c r="I63" s="6" t="s">
        <v>10</v>
      </c>
      <c r="J63" s="6" t="s">
        <v>11</v>
      </c>
      <c r="K63" s="6" t="s">
        <v>12</v>
      </c>
      <c r="L63" s="7" t="s">
        <v>13</v>
      </c>
      <c r="M63" s="7" t="s">
        <v>14</v>
      </c>
      <c r="N63" s="6" t="s">
        <v>15</v>
      </c>
    </row>
    <row r="64" spans="1:15" ht="27" customHeight="1">
      <c r="A64" s="19" t="s">
        <v>16</v>
      </c>
      <c r="B64" s="20" t="s">
        <v>17</v>
      </c>
      <c r="C64" s="20" t="s">
        <v>18</v>
      </c>
      <c r="D64" s="20" t="s">
        <v>19</v>
      </c>
      <c r="E64" s="20" t="s">
        <v>20</v>
      </c>
      <c r="F64" s="20" t="s">
        <v>21</v>
      </c>
      <c r="G64" s="20" t="s">
        <v>22</v>
      </c>
      <c r="H64" s="20" t="s">
        <v>23</v>
      </c>
      <c r="I64" s="20" t="s">
        <v>24</v>
      </c>
      <c r="J64" s="20" t="s">
        <v>25</v>
      </c>
      <c r="K64" s="20" t="s">
        <v>26</v>
      </c>
      <c r="L64" s="21" t="s">
        <v>27</v>
      </c>
      <c r="M64" s="21" t="s">
        <v>28</v>
      </c>
      <c r="N64" s="21" t="s">
        <v>29</v>
      </c>
    </row>
    <row r="65" spans="1:14" ht="66.75" customHeight="1">
      <c r="A65" s="12" t="s">
        <v>108</v>
      </c>
      <c r="B65" s="11" t="s">
        <v>30</v>
      </c>
      <c r="C65" s="29" t="s">
        <v>206</v>
      </c>
      <c r="D65" s="30" t="s">
        <v>207</v>
      </c>
      <c r="E65" s="30" t="s">
        <v>208</v>
      </c>
      <c r="F65" s="31">
        <v>2362623.36</v>
      </c>
      <c r="G65" s="31">
        <v>1920832</v>
      </c>
      <c r="H65" s="31">
        <v>1056707.6000000001</v>
      </c>
      <c r="I65" s="31">
        <v>1056707.6000000001</v>
      </c>
      <c r="J65" s="32">
        <v>0</v>
      </c>
      <c r="K65" s="60">
        <v>64</v>
      </c>
      <c r="L65" s="24">
        <f t="shared" si="2"/>
        <v>0.88888888888888884</v>
      </c>
      <c r="M65" s="12" t="s">
        <v>34</v>
      </c>
      <c r="N65" s="41"/>
    </row>
    <row r="66" spans="1:14" ht="70.5" customHeight="1">
      <c r="A66" s="10" t="s">
        <v>112</v>
      </c>
      <c r="B66" s="9" t="s">
        <v>30</v>
      </c>
      <c r="C66" s="27" t="s">
        <v>209</v>
      </c>
      <c r="D66" s="26" t="s">
        <v>210</v>
      </c>
      <c r="E66" s="26" t="s">
        <v>211</v>
      </c>
      <c r="F66" s="28">
        <v>2051849.1</v>
      </c>
      <c r="G66" s="28">
        <v>1668170</v>
      </c>
      <c r="H66" s="28">
        <v>923743.5</v>
      </c>
      <c r="I66" s="28">
        <v>923743.5</v>
      </c>
      <c r="J66" s="23">
        <v>0</v>
      </c>
      <c r="K66" s="61">
        <v>64</v>
      </c>
      <c r="L66" s="22">
        <f t="shared" si="2"/>
        <v>0.88888888888888884</v>
      </c>
      <c r="M66" s="10" t="s">
        <v>34</v>
      </c>
      <c r="N66" s="39"/>
    </row>
    <row r="67" spans="1:14" ht="114" customHeight="1">
      <c r="A67" s="12" t="s">
        <v>116</v>
      </c>
      <c r="B67" s="11" t="s">
        <v>30</v>
      </c>
      <c r="C67" s="29" t="s">
        <v>212</v>
      </c>
      <c r="D67" s="30" t="s">
        <v>213</v>
      </c>
      <c r="E67" s="30" t="s">
        <v>214</v>
      </c>
      <c r="F67" s="31">
        <v>1641668.06</v>
      </c>
      <c r="G67" s="31">
        <v>1319689.48</v>
      </c>
      <c r="H67" s="31">
        <v>535875.79</v>
      </c>
      <c r="I67" s="31">
        <v>535875.79</v>
      </c>
      <c r="J67" s="32">
        <v>0</v>
      </c>
      <c r="K67" s="60">
        <v>64</v>
      </c>
      <c r="L67" s="24">
        <f t="shared" si="2"/>
        <v>0.88888888888888884</v>
      </c>
      <c r="M67" s="12" t="s">
        <v>34</v>
      </c>
      <c r="N67" s="41"/>
    </row>
    <row r="68" spans="1:14" ht="72.75" customHeight="1">
      <c r="A68" s="10" t="s">
        <v>120</v>
      </c>
      <c r="B68" s="9" t="s">
        <v>30</v>
      </c>
      <c r="C68" s="27" t="s">
        <v>215</v>
      </c>
      <c r="D68" s="26" t="s">
        <v>216</v>
      </c>
      <c r="E68" s="26" t="s">
        <v>217</v>
      </c>
      <c r="F68" s="28">
        <v>948452.88</v>
      </c>
      <c r="G68" s="28">
        <v>771099.9</v>
      </c>
      <c r="H68" s="28">
        <v>430354.95</v>
      </c>
      <c r="I68" s="28">
        <v>430354.95</v>
      </c>
      <c r="J68" s="23">
        <v>0</v>
      </c>
      <c r="K68" s="61">
        <v>64</v>
      </c>
      <c r="L68" s="22">
        <f t="shared" si="2"/>
        <v>0.88888888888888884</v>
      </c>
      <c r="M68" s="10" t="s">
        <v>45</v>
      </c>
      <c r="N68" s="39"/>
    </row>
    <row r="69" spans="1:14" ht="66.75" customHeight="1">
      <c r="A69" s="12" t="s">
        <v>124</v>
      </c>
      <c r="B69" s="11" t="s">
        <v>30</v>
      </c>
      <c r="C69" s="29" t="s">
        <v>218</v>
      </c>
      <c r="D69" s="30" t="s">
        <v>219</v>
      </c>
      <c r="E69" s="30" t="s">
        <v>220</v>
      </c>
      <c r="F69" s="31">
        <v>2111570.59</v>
      </c>
      <c r="G69" s="31">
        <v>1716724.06</v>
      </c>
      <c r="H69" s="31">
        <v>527517.22</v>
      </c>
      <c r="I69" s="31">
        <v>527517.22</v>
      </c>
      <c r="J69" s="32">
        <v>0</v>
      </c>
      <c r="K69" s="60">
        <v>63</v>
      </c>
      <c r="L69" s="24">
        <f t="shared" si="2"/>
        <v>0.875</v>
      </c>
      <c r="M69" s="12" t="s">
        <v>45</v>
      </c>
      <c r="N69" s="41"/>
    </row>
    <row r="70" spans="1:14" ht="66.75" customHeight="1">
      <c r="A70" s="10" t="s">
        <v>128</v>
      </c>
      <c r="B70" s="9" t="s">
        <v>30</v>
      </c>
      <c r="C70" s="27" t="s">
        <v>332</v>
      </c>
      <c r="D70" s="26" t="s">
        <v>333</v>
      </c>
      <c r="E70" s="26" t="s">
        <v>334</v>
      </c>
      <c r="F70" s="28">
        <v>6038261.6299999999</v>
      </c>
      <c r="G70" s="28">
        <v>4909155.8</v>
      </c>
      <c r="H70" s="28">
        <v>1485246.74</v>
      </c>
      <c r="I70" s="28">
        <v>1485246.74</v>
      </c>
      <c r="J70" s="23">
        <v>0</v>
      </c>
      <c r="K70" s="61">
        <v>63</v>
      </c>
      <c r="L70" s="22">
        <f t="shared" si="2"/>
        <v>0.875</v>
      </c>
      <c r="M70" s="10" t="s">
        <v>38</v>
      </c>
      <c r="N70" s="38" t="s">
        <v>83</v>
      </c>
    </row>
    <row r="71" spans="1:14" ht="66.75" customHeight="1">
      <c r="A71" s="12" t="s">
        <v>224</v>
      </c>
      <c r="B71" s="11" t="s">
        <v>30</v>
      </c>
      <c r="C71" s="29" t="s">
        <v>221</v>
      </c>
      <c r="D71" s="30" t="s">
        <v>222</v>
      </c>
      <c r="E71" s="30" t="s">
        <v>223</v>
      </c>
      <c r="F71" s="31">
        <v>10948230</v>
      </c>
      <c r="G71" s="31">
        <v>8800000</v>
      </c>
      <c r="H71" s="31">
        <v>2640000</v>
      </c>
      <c r="I71" s="31">
        <v>2640000</v>
      </c>
      <c r="J71" s="32">
        <v>0</v>
      </c>
      <c r="K71" s="60">
        <v>62</v>
      </c>
      <c r="L71" s="24">
        <f t="shared" si="2"/>
        <v>0.86111111111111116</v>
      </c>
      <c r="M71" s="12" t="s">
        <v>34</v>
      </c>
      <c r="N71" s="41"/>
    </row>
    <row r="72" spans="1:14" ht="66.75" customHeight="1">
      <c r="A72" s="10" t="s">
        <v>228</v>
      </c>
      <c r="B72" s="9" t="s">
        <v>30</v>
      </c>
      <c r="C72" s="27" t="s">
        <v>225</v>
      </c>
      <c r="D72" s="26" t="s">
        <v>226</v>
      </c>
      <c r="E72" s="26" t="s">
        <v>227</v>
      </c>
      <c r="F72" s="28">
        <v>1998692.19</v>
      </c>
      <c r="G72" s="28">
        <v>1624953</v>
      </c>
      <c r="H72" s="28">
        <v>659981.19999999995</v>
      </c>
      <c r="I72" s="28">
        <v>659981.19999999995</v>
      </c>
      <c r="J72" s="23">
        <v>0</v>
      </c>
      <c r="K72" s="61">
        <v>62</v>
      </c>
      <c r="L72" s="22">
        <f t="shared" si="2"/>
        <v>0.86111111111111116</v>
      </c>
      <c r="M72" s="10" t="s">
        <v>34</v>
      </c>
      <c r="N72" s="39"/>
    </row>
    <row r="73" spans="1:14" ht="66.75" customHeight="1">
      <c r="A73" s="12" t="s">
        <v>232</v>
      </c>
      <c r="B73" s="11" t="s">
        <v>30</v>
      </c>
      <c r="C73" s="29" t="s">
        <v>229</v>
      </c>
      <c r="D73" s="30" t="s">
        <v>230</v>
      </c>
      <c r="E73" s="30" t="s">
        <v>231</v>
      </c>
      <c r="F73" s="31">
        <v>1254680</v>
      </c>
      <c r="G73" s="31">
        <v>1021000</v>
      </c>
      <c r="H73" s="31">
        <v>566800</v>
      </c>
      <c r="I73" s="31">
        <v>566800</v>
      </c>
      <c r="J73" s="32">
        <v>0</v>
      </c>
      <c r="K73" s="60">
        <v>62</v>
      </c>
      <c r="L73" s="24">
        <f t="shared" si="2"/>
        <v>0.86111111111111116</v>
      </c>
      <c r="M73" s="12" t="s">
        <v>34</v>
      </c>
      <c r="N73" s="41"/>
    </row>
    <row r="74" spans="1:14" ht="66.75" customHeight="1">
      <c r="A74" s="10" t="s">
        <v>236</v>
      </c>
      <c r="B74" s="9" t="s">
        <v>30</v>
      </c>
      <c r="C74" s="27" t="s">
        <v>233</v>
      </c>
      <c r="D74" s="26" t="s">
        <v>234</v>
      </c>
      <c r="E74" s="26" t="s">
        <v>235</v>
      </c>
      <c r="F74" s="28">
        <v>8053900</v>
      </c>
      <c r="G74" s="28">
        <v>6987000</v>
      </c>
      <c r="H74" s="28">
        <v>3842850</v>
      </c>
      <c r="I74" s="28">
        <v>3842850</v>
      </c>
      <c r="J74" s="23">
        <v>0</v>
      </c>
      <c r="K74" s="61">
        <v>62</v>
      </c>
      <c r="L74" s="22">
        <f t="shared" si="2"/>
        <v>0.86111111111111116</v>
      </c>
      <c r="M74" s="10" t="s">
        <v>34</v>
      </c>
      <c r="N74" s="39"/>
    </row>
    <row r="75" spans="1:14" ht="66.75" customHeight="1">
      <c r="A75" s="12" t="s">
        <v>240</v>
      </c>
      <c r="B75" s="11" t="s">
        <v>30</v>
      </c>
      <c r="C75" s="29" t="s">
        <v>237</v>
      </c>
      <c r="D75" s="30" t="s">
        <v>238</v>
      </c>
      <c r="E75" s="30" t="s">
        <v>239</v>
      </c>
      <c r="F75" s="31">
        <v>3409650</v>
      </c>
      <c r="G75" s="31">
        <v>3305000</v>
      </c>
      <c r="H75" s="31">
        <v>1819000</v>
      </c>
      <c r="I75" s="31">
        <v>1819000</v>
      </c>
      <c r="J75" s="32">
        <v>0</v>
      </c>
      <c r="K75" s="60">
        <v>60</v>
      </c>
      <c r="L75" s="24">
        <f t="shared" si="2"/>
        <v>0.83333333333333337</v>
      </c>
      <c r="M75" s="12" t="s">
        <v>34</v>
      </c>
      <c r="N75" s="41"/>
    </row>
    <row r="76" spans="1:14" ht="66.75" customHeight="1">
      <c r="A76" s="10" t="s">
        <v>244</v>
      </c>
      <c r="B76" s="9" t="s">
        <v>30</v>
      </c>
      <c r="C76" s="27" t="s">
        <v>241</v>
      </c>
      <c r="D76" s="26" t="s">
        <v>242</v>
      </c>
      <c r="E76" s="26" t="s">
        <v>243</v>
      </c>
      <c r="F76" s="28">
        <v>4311150</v>
      </c>
      <c r="G76" s="28">
        <v>3505000</v>
      </c>
      <c r="H76" s="28">
        <v>1934000</v>
      </c>
      <c r="I76" s="28">
        <v>1934000</v>
      </c>
      <c r="J76" s="23">
        <v>0</v>
      </c>
      <c r="K76" s="61">
        <v>60</v>
      </c>
      <c r="L76" s="22">
        <f t="shared" si="2"/>
        <v>0.83333333333333337</v>
      </c>
      <c r="M76" s="10" t="s">
        <v>34</v>
      </c>
      <c r="N76" s="39"/>
    </row>
    <row r="77" spans="1:14" ht="66.75" customHeight="1">
      <c r="A77" s="12" t="s">
        <v>248</v>
      </c>
      <c r="B77" s="11" t="s">
        <v>30</v>
      </c>
      <c r="C77" s="29" t="s">
        <v>245</v>
      </c>
      <c r="D77" s="30" t="s">
        <v>246</v>
      </c>
      <c r="E77" s="30" t="s">
        <v>247</v>
      </c>
      <c r="F77" s="31">
        <v>8921190</v>
      </c>
      <c r="G77" s="31">
        <v>7253000</v>
      </c>
      <c r="H77" s="31">
        <v>3995400</v>
      </c>
      <c r="I77" s="31">
        <v>3995400</v>
      </c>
      <c r="J77" s="32">
        <v>0</v>
      </c>
      <c r="K77" s="60">
        <v>60</v>
      </c>
      <c r="L77" s="24">
        <f t="shared" si="2"/>
        <v>0.83333333333333337</v>
      </c>
      <c r="M77" s="12" t="s">
        <v>34</v>
      </c>
      <c r="N77" s="41"/>
    </row>
    <row r="78" spans="1:14" ht="66.75" customHeight="1">
      <c r="A78" s="10" t="s">
        <v>252</v>
      </c>
      <c r="B78" s="9" t="s">
        <v>30</v>
      </c>
      <c r="C78" s="27" t="s">
        <v>249</v>
      </c>
      <c r="D78" s="26" t="s">
        <v>250</v>
      </c>
      <c r="E78" s="26" t="s">
        <v>251</v>
      </c>
      <c r="F78" s="28">
        <v>2675988</v>
      </c>
      <c r="G78" s="28">
        <v>2174100</v>
      </c>
      <c r="H78" s="28">
        <v>657280</v>
      </c>
      <c r="I78" s="28">
        <v>657280</v>
      </c>
      <c r="J78" s="23">
        <v>0</v>
      </c>
      <c r="K78" s="61">
        <v>59</v>
      </c>
      <c r="L78" s="22">
        <f t="shared" si="2"/>
        <v>0.81944444444444442</v>
      </c>
      <c r="M78" s="10" t="s">
        <v>34</v>
      </c>
      <c r="N78" s="39"/>
    </row>
    <row r="79" spans="1:14" ht="66.75" customHeight="1">
      <c r="A79" s="12" t="s">
        <v>256</v>
      </c>
      <c r="B79" s="11" t="s">
        <v>30</v>
      </c>
      <c r="C79" s="29" t="s">
        <v>253</v>
      </c>
      <c r="D79" s="30" t="s">
        <v>254</v>
      </c>
      <c r="E79" s="30" t="s">
        <v>255</v>
      </c>
      <c r="F79" s="31">
        <v>4576999.63</v>
      </c>
      <c r="G79" s="31">
        <v>3633137.9</v>
      </c>
      <c r="H79" s="31">
        <v>1636749.8</v>
      </c>
      <c r="I79" s="31">
        <v>1636749.8</v>
      </c>
      <c r="J79" s="32">
        <v>0</v>
      </c>
      <c r="K79" s="60">
        <v>59</v>
      </c>
      <c r="L79" s="24">
        <f t="shared" si="2"/>
        <v>0.81944444444444442</v>
      </c>
      <c r="M79" s="12" t="s">
        <v>34</v>
      </c>
      <c r="N79" s="41"/>
    </row>
    <row r="80" spans="1:14" ht="66.75" customHeight="1">
      <c r="A80" s="10" t="s">
        <v>260</v>
      </c>
      <c r="B80" s="9" t="s">
        <v>30</v>
      </c>
      <c r="C80" s="27" t="s">
        <v>257</v>
      </c>
      <c r="D80" s="26" t="s">
        <v>258</v>
      </c>
      <c r="E80" s="26" t="s">
        <v>259</v>
      </c>
      <c r="F80" s="28">
        <v>3682620</v>
      </c>
      <c r="G80" s="28">
        <v>2994000</v>
      </c>
      <c r="H80" s="28">
        <v>1660075</v>
      </c>
      <c r="I80" s="28">
        <v>1660075</v>
      </c>
      <c r="J80" s="23">
        <v>0</v>
      </c>
      <c r="K80" s="61">
        <v>59</v>
      </c>
      <c r="L80" s="22">
        <f t="shared" si="2"/>
        <v>0.81944444444444442</v>
      </c>
      <c r="M80" s="10" t="s">
        <v>38</v>
      </c>
      <c r="N80" s="39"/>
    </row>
    <row r="81" spans="1:14" ht="66.75" customHeight="1">
      <c r="A81" s="12" t="s">
        <v>264</v>
      </c>
      <c r="B81" s="11" t="s">
        <v>30</v>
      </c>
      <c r="C81" s="29" t="s">
        <v>261</v>
      </c>
      <c r="D81" s="30" t="s">
        <v>262</v>
      </c>
      <c r="E81" s="30" t="s">
        <v>263</v>
      </c>
      <c r="F81" s="31">
        <v>3008465.61</v>
      </c>
      <c r="G81" s="31">
        <v>2435907</v>
      </c>
      <c r="H81" s="31">
        <v>1330735.99</v>
      </c>
      <c r="I81" s="31">
        <v>1330735.99</v>
      </c>
      <c r="J81" s="32">
        <v>0</v>
      </c>
      <c r="K81" s="60">
        <v>59</v>
      </c>
      <c r="L81" s="24">
        <f t="shared" si="2"/>
        <v>0.81944444444444442</v>
      </c>
      <c r="M81" s="12" t="s">
        <v>34</v>
      </c>
      <c r="N81" s="41"/>
    </row>
    <row r="82" spans="1:14" ht="66.75" customHeight="1">
      <c r="A82" s="10" t="s">
        <v>268</v>
      </c>
      <c r="B82" s="9" t="s">
        <v>30</v>
      </c>
      <c r="C82" s="27" t="s">
        <v>265</v>
      </c>
      <c r="D82" s="26" t="s">
        <v>266</v>
      </c>
      <c r="E82" s="26" t="s">
        <v>267</v>
      </c>
      <c r="F82" s="28">
        <v>4498110</v>
      </c>
      <c r="G82" s="28">
        <v>3637000</v>
      </c>
      <c r="H82" s="28">
        <v>2000350</v>
      </c>
      <c r="I82" s="28">
        <v>2000350</v>
      </c>
      <c r="J82" s="23">
        <v>0</v>
      </c>
      <c r="K82" s="61">
        <v>59</v>
      </c>
      <c r="L82" s="22">
        <f t="shared" si="2"/>
        <v>0.81944444444444442</v>
      </c>
      <c r="M82" s="10" t="s">
        <v>34</v>
      </c>
      <c r="N82" s="39"/>
    </row>
    <row r="83" spans="1:14" ht="66.75" customHeight="1">
      <c r="A83" s="12" t="s">
        <v>272</v>
      </c>
      <c r="B83" s="11" t="s">
        <v>30</v>
      </c>
      <c r="C83" s="29" t="s">
        <v>269</v>
      </c>
      <c r="D83" s="30" t="s">
        <v>270</v>
      </c>
      <c r="E83" s="30" t="s">
        <v>271</v>
      </c>
      <c r="F83" s="31">
        <v>888441</v>
      </c>
      <c r="G83" s="31">
        <v>791700</v>
      </c>
      <c r="H83" s="31">
        <v>440310</v>
      </c>
      <c r="I83" s="31">
        <v>440310</v>
      </c>
      <c r="J83" s="32">
        <v>0</v>
      </c>
      <c r="K83" s="60">
        <v>58</v>
      </c>
      <c r="L83" s="24">
        <f t="shared" si="2"/>
        <v>0.80555555555555558</v>
      </c>
      <c r="M83" s="12" t="s">
        <v>34</v>
      </c>
      <c r="N83" s="41"/>
    </row>
    <row r="84" spans="1:14" ht="66.75" customHeight="1">
      <c r="A84" s="10" t="s">
        <v>276</v>
      </c>
      <c r="B84" s="9" t="s">
        <v>30</v>
      </c>
      <c r="C84" s="27" t="s">
        <v>273</v>
      </c>
      <c r="D84" s="26" t="s">
        <v>274</v>
      </c>
      <c r="E84" s="26" t="s">
        <v>275</v>
      </c>
      <c r="F84" s="28">
        <v>3480623.28</v>
      </c>
      <c r="G84" s="28">
        <v>2830242.5</v>
      </c>
      <c r="H84" s="28">
        <v>1558508.38</v>
      </c>
      <c r="I84" s="28">
        <v>1558508.38</v>
      </c>
      <c r="J84" s="23">
        <v>0</v>
      </c>
      <c r="K84" s="61">
        <v>57</v>
      </c>
      <c r="L84" s="22">
        <f t="shared" si="2"/>
        <v>0.79166666666666663</v>
      </c>
      <c r="M84" s="10" t="s">
        <v>34</v>
      </c>
      <c r="N84" s="39"/>
    </row>
    <row r="85" spans="1:14" ht="114" customHeight="1">
      <c r="A85" s="12" t="s">
        <v>280</v>
      </c>
      <c r="B85" s="11" t="s">
        <v>30</v>
      </c>
      <c r="C85" s="29" t="s">
        <v>277</v>
      </c>
      <c r="D85" s="30" t="s">
        <v>278</v>
      </c>
      <c r="E85" s="30" t="s">
        <v>279</v>
      </c>
      <c r="F85" s="31">
        <v>1634670</v>
      </c>
      <c r="G85" s="31">
        <v>1298000</v>
      </c>
      <c r="H85" s="31">
        <v>719900</v>
      </c>
      <c r="I85" s="31">
        <v>719900</v>
      </c>
      <c r="J85" s="32">
        <v>0</v>
      </c>
      <c r="K85" s="60">
        <v>56</v>
      </c>
      <c r="L85" s="24">
        <f>K85/72</f>
        <v>0.77777777777777779</v>
      </c>
      <c r="M85" s="12" t="s">
        <v>34</v>
      </c>
      <c r="N85" s="41"/>
    </row>
    <row r="86" spans="1:14" ht="66.75" customHeight="1">
      <c r="A86" s="10" t="s">
        <v>284</v>
      </c>
      <c r="B86" s="9" t="s">
        <v>30</v>
      </c>
      <c r="C86" s="27" t="s">
        <v>281</v>
      </c>
      <c r="D86" s="26" t="s">
        <v>282</v>
      </c>
      <c r="E86" s="26" t="s">
        <v>283</v>
      </c>
      <c r="F86" s="28">
        <v>3005033.66</v>
      </c>
      <c r="G86" s="28">
        <v>2637662.7000000002</v>
      </c>
      <c r="H86" s="28">
        <v>1456110.79</v>
      </c>
      <c r="I86" s="28">
        <v>1456110.79</v>
      </c>
      <c r="J86" s="23">
        <v>0</v>
      </c>
      <c r="K86" s="61">
        <v>56</v>
      </c>
      <c r="L86" s="22">
        <f t="shared" ref="L86:L96" si="4">K86/72</f>
        <v>0.77777777777777779</v>
      </c>
      <c r="M86" s="10" t="s">
        <v>34</v>
      </c>
      <c r="N86" s="39"/>
    </row>
    <row r="87" spans="1:14" ht="66.75" customHeight="1">
      <c r="A87" s="12" t="s">
        <v>288</v>
      </c>
      <c r="B87" s="11" t="s">
        <v>30</v>
      </c>
      <c r="C87" s="29" t="s">
        <v>285</v>
      </c>
      <c r="D87" s="30" t="s">
        <v>286</v>
      </c>
      <c r="E87" s="30" t="s">
        <v>287</v>
      </c>
      <c r="F87" s="31">
        <v>11164833</v>
      </c>
      <c r="G87" s="31">
        <v>8670600</v>
      </c>
      <c r="H87" s="31">
        <v>3775726</v>
      </c>
      <c r="I87" s="31">
        <v>3775726</v>
      </c>
      <c r="J87" s="32">
        <v>0</v>
      </c>
      <c r="K87" s="60">
        <v>55</v>
      </c>
      <c r="L87" s="24">
        <f t="shared" si="4"/>
        <v>0.76388888888888884</v>
      </c>
      <c r="M87" s="12" t="s">
        <v>38</v>
      </c>
      <c r="N87" s="41"/>
    </row>
    <row r="88" spans="1:14" ht="66.75" customHeight="1">
      <c r="A88" s="10" t="s">
        <v>292</v>
      </c>
      <c r="B88" s="9" t="s">
        <v>30</v>
      </c>
      <c r="C88" s="27" t="s">
        <v>289</v>
      </c>
      <c r="D88" s="26" t="s">
        <v>290</v>
      </c>
      <c r="E88" s="26" t="s">
        <v>291</v>
      </c>
      <c r="F88" s="28">
        <v>4987650</v>
      </c>
      <c r="G88" s="28">
        <v>4055000</v>
      </c>
      <c r="H88" s="28">
        <v>2236500</v>
      </c>
      <c r="I88" s="28">
        <v>2236500</v>
      </c>
      <c r="J88" s="23">
        <v>0</v>
      </c>
      <c r="K88" s="61">
        <v>55</v>
      </c>
      <c r="L88" s="22">
        <f t="shared" si="4"/>
        <v>0.76388888888888884</v>
      </c>
      <c r="M88" s="10" t="s">
        <v>34</v>
      </c>
      <c r="N88" s="39"/>
    </row>
    <row r="89" spans="1:14" ht="66.75" customHeight="1">
      <c r="A89" s="12" t="s">
        <v>296</v>
      </c>
      <c r="B89" s="11" t="s">
        <v>30</v>
      </c>
      <c r="C89" s="29" t="s">
        <v>293</v>
      </c>
      <c r="D89" s="30" t="s">
        <v>294</v>
      </c>
      <c r="E89" s="30" t="s">
        <v>295</v>
      </c>
      <c r="F89" s="31">
        <v>3087300</v>
      </c>
      <c r="G89" s="31">
        <v>2510000</v>
      </c>
      <c r="H89" s="31">
        <v>1136500</v>
      </c>
      <c r="I89" s="31">
        <v>1136500</v>
      </c>
      <c r="J89" s="32">
        <v>0</v>
      </c>
      <c r="K89" s="60">
        <v>54</v>
      </c>
      <c r="L89" s="24">
        <f t="shared" si="4"/>
        <v>0.75</v>
      </c>
      <c r="M89" s="12" t="s">
        <v>34</v>
      </c>
      <c r="N89" s="41"/>
    </row>
    <row r="90" spans="1:14" ht="66.75" customHeight="1">
      <c r="A90" s="10" t="s">
        <v>300</v>
      </c>
      <c r="B90" s="9" t="s">
        <v>30</v>
      </c>
      <c r="C90" s="27" t="s">
        <v>297</v>
      </c>
      <c r="D90" s="26" t="s">
        <v>298</v>
      </c>
      <c r="E90" s="26" t="s">
        <v>299</v>
      </c>
      <c r="F90" s="28">
        <v>1011994.8</v>
      </c>
      <c r="G90" s="28">
        <v>812760</v>
      </c>
      <c r="H90" s="28">
        <v>447018.02</v>
      </c>
      <c r="I90" s="28">
        <v>447018.02</v>
      </c>
      <c r="J90" s="23">
        <v>0</v>
      </c>
      <c r="K90" s="61">
        <v>54</v>
      </c>
      <c r="L90" s="22">
        <f t="shared" si="4"/>
        <v>0.75</v>
      </c>
      <c r="M90" s="10" t="s">
        <v>34</v>
      </c>
      <c r="N90" s="39"/>
    </row>
    <row r="91" spans="1:14" ht="66.75" customHeight="1">
      <c r="A91" s="12" t="s">
        <v>304</v>
      </c>
      <c r="B91" s="11" t="s">
        <v>30</v>
      </c>
      <c r="C91" s="29" t="s">
        <v>301</v>
      </c>
      <c r="D91" s="30" t="s">
        <v>302</v>
      </c>
      <c r="E91" s="30" t="s">
        <v>303</v>
      </c>
      <c r="F91" s="31">
        <v>10030650</v>
      </c>
      <c r="G91" s="31">
        <v>8155000</v>
      </c>
      <c r="H91" s="31">
        <v>3671500</v>
      </c>
      <c r="I91" s="31">
        <v>3671500</v>
      </c>
      <c r="J91" s="32">
        <v>0</v>
      </c>
      <c r="K91" s="60">
        <v>53</v>
      </c>
      <c r="L91" s="24">
        <f t="shared" si="4"/>
        <v>0.73611111111111116</v>
      </c>
      <c r="M91" s="12" t="s">
        <v>34</v>
      </c>
      <c r="N91" s="41"/>
    </row>
    <row r="92" spans="1:14" ht="66.75" customHeight="1">
      <c r="A92" s="10" t="s">
        <v>308</v>
      </c>
      <c r="B92" s="9" t="s">
        <v>30</v>
      </c>
      <c r="C92" s="27" t="s">
        <v>305</v>
      </c>
      <c r="D92" s="26" t="s">
        <v>306</v>
      </c>
      <c r="E92" s="26" t="s">
        <v>307</v>
      </c>
      <c r="F92" s="28">
        <v>5658000</v>
      </c>
      <c r="G92" s="28">
        <v>4600000</v>
      </c>
      <c r="H92" s="28">
        <v>2535000</v>
      </c>
      <c r="I92" s="28">
        <v>2535000</v>
      </c>
      <c r="J92" s="23">
        <v>0</v>
      </c>
      <c r="K92" s="61">
        <v>53</v>
      </c>
      <c r="L92" s="22">
        <f t="shared" si="4"/>
        <v>0.73611111111111116</v>
      </c>
      <c r="M92" s="10" t="s">
        <v>34</v>
      </c>
      <c r="N92" s="39"/>
    </row>
    <row r="93" spans="1:14" ht="66.75" customHeight="1">
      <c r="A93" s="12" t="s">
        <v>312</v>
      </c>
      <c r="B93" s="11" t="s">
        <v>30</v>
      </c>
      <c r="C93" s="29" t="s">
        <v>309</v>
      </c>
      <c r="D93" s="30" t="s">
        <v>310</v>
      </c>
      <c r="E93" s="30" t="s">
        <v>311</v>
      </c>
      <c r="F93" s="31">
        <v>981747</v>
      </c>
      <c r="G93" s="31">
        <v>856200</v>
      </c>
      <c r="H93" s="31">
        <v>470910</v>
      </c>
      <c r="I93" s="31">
        <v>470910</v>
      </c>
      <c r="J93" s="32">
        <v>0</v>
      </c>
      <c r="K93" s="60">
        <v>53</v>
      </c>
      <c r="L93" s="24">
        <f t="shared" si="4"/>
        <v>0.73611111111111116</v>
      </c>
      <c r="M93" s="12" t="s">
        <v>34</v>
      </c>
      <c r="N93" s="41"/>
    </row>
    <row r="94" spans="1:14" ht="66.75" customHeight="1">
      <c r="A94" s="10" t="s">
        <v>316</v>
      </c>
      <c r="B94" s="9" t="s">
        <v>30</v>
      </c>
      <c r="C94" s="27" t="s">
        <v>313</v>
      </c>
      <c r="D94" s="26" t="s">
        <v>314</v>
      </c>
      <c r="E94" s="26" t="s">
        <v>315</v>
      </c>
      <c r="F94" s="28">
        <v>2632200</v>
      </c>
      <c r="G94" s="28">
        <v>2125000</v>
      </c>
      <c r="H94" s="28">
        <v>956250</v>
      </c>
      <c r="I94" s="28">
        <v>956250</v>
      </c>
      <c r="J94" s="23">
        <v>0</v>
      </c>
      <c r="K94" s="61">
        <v>52</v>
      </c>
      <c r="L94" s="22">
        <f t="shared" si="4"/>
        <v>0.72222222222222221</v>
      </c>
      <c r="M94" s="10" t="s">
        <v>34</v>
      </c>
      <c r="N94" s="39"/>
    </row>
    <row r="95" spans="1:14" ht="66.75" customHeight="1">
      <c r="A95" s="12" t="s">
        <v>320</v>
      </c>
      <c r="B95" s="11" t="s">
        <v>30</v>
      </c>
      <c r="C95" s="29" t="s">
        <v>317</v>
      </c>
      <c r="D95" s="30" t="s">
        <v>318</v>
      </c>
      <c r="E95" s="30" t="s">
        <v>319</v>
      </c>
      <c r="F95" s="31">
        <v>1149804</v>
      </c>
      <c r="G95" s="31">
        <v>934800</v>
      </c>
      <c r="H95" s="31">
        <v>515765</v>
      </c>
      <c r="I95" s="31">
        <v>515765</v>
      </c>
      <c r="J95" s="32">
        <v>0</v>
      </c>
      <c r="K95" s="60">
        <v>52</v>
      </c>
      <c r="L95" s="24">
        <f t="shared" si="4"/>
        <v>0.72222222222222221</v>
      </c>
      <c r="M95" s="12" t="s">
        <v>34</v>
      </c>
      <c r="N95" s="41"/>
    </row>
    <row r="96" spans="1:14" ht="66.75" customHeight="1">
      <c r="A96" s="10" t="s">
        <v>324</v>
      </c>
      <c r="B96" s="9" t="s">
        <v>30</v>
      </c>
      <c r="C96" s="27" t="s">
        <v>321</v>
      </c>
      <c r="D96" s="26" t="s">
        <v>322</v>
      </c>
      <c r="E96" s="26" t="s">
        <v>323</v>
      </c>
      <c r="F96" s="28">
        <v>4138950</v>
      </c>
      <c r="G96" s="28">
        <v>3350000</v>
      </c>
      <c r="H96" s="28">
        <v>1842500</v>
      </c>
      <c r="I96" s="28">
        <v>1842500</v>
      </c>
      <c r="J96" s="23">
        <v>0</v>
      </c>
      <c r="K96" s="61">
        <v>51</v>
      </c>
      <c r="L96" s="22">
        <f t="shared" si="4"/>
        <v>0.70833333333333337</v>
      </c>
      <c r="M96" s="10" t="s">
        <v>45</v>
      </c>
      <c r="N96" s="39"/>
    </row>
    <row r="97" spans="1:15" ht="66.75" customHeight="1">
      <c r="A97" s="12" t="s">
        <v>328</v>
      </c>
      <c r="B97" s="11" t="s">
        <v>30</v>
      </c>
      <c r="C97" s="29" t="s">
        <v>325</v>
      </c>
      <c r="D97" s="30" t="s">
        <v>326</v>
      </c>
      <c r="E97" s="30" t="s">
        <v>327</v>
      </c>
      <c r="F97" s="31">
        <v>1929495</v>
      </c>
      <c r="G97" s="31">
        <v>1781500</v>
      </c>
      <c r="H97" s="31">
        <v>573675</v>
      </c>
      <c r="I97" s="31">
        <v>573675</v>
      </c>
      <c r="J97" s="32">
        <v>0</v>
      </c>
      <c r="K97" s="60">
        <v>49</v>
      </c>
      <c r="L97" s="24">
        <f>K97/72</f>
        <v>0.68055555555555558</v>
      </c>
      <c r="M97" s="12" t="s">
        <v>34</v>
      </c>
      <c r="N97" s="41"/>
    </row>
    <row r="98" spans="1:15" ht="66.75" customHeight="1">
      <c r="A98" s="10" t="s">
        <v>352</v>
      </c>
      <c r="B98" s="9" t="s">
        <v>30</v>
      </c>
      <c r="C98" s="27" t="s">
        <v>329</v>
      </c>
      <c r="D98" s="26" t="s">
        <v>330</v>
      </c>
      <c r="E98" s="26" t="s">
        <v>331</v>
      </c>
      <c r="F98" s="28">
        <v>8943878.5800000001</v>
      </c>
      <c r="G98" s="28">
        <v>7271446</v>
      </c>
      <c r="H98" s="28">
        <v>3998545.3</v>
      </c>
      <c r="I98" s="28">
        <v>3998545.3</v>
      </c>
      <c r="J98" s="23">
        <v>0</v>
      </c>
      <c r="K98" s="61">
        <v>48</v>
      </c>
      <c r="L98" s="22">
        <f>K98/72</f>
        <v>0.66666666666666663</v>
      </c>
      <c r="M98" s="10" t="s">
        <v>34</v>
      </c>
      <c r="N98" s="39"/>
    </row>
    <row r="99" spans="1:15" ht="66.75" customHeight="1">
      <c r="A99" s="10"/>
      <c r="B99" s="9"/>
      <c r="C99" s="27"/>
      <c r="D99" s="26"/>
      <c r="E99" s="26" t="s">
        <v>135</v>
      </c>
      <c r="F99" s="28">
        <f>SUM(F65:F98)</f>
        <v>137219371.37</v>
      </c>
      <c r="G99" s="28">
        <f>SUM(G65:G98)</f>
        <v>112355680.34</v>
      </c>
      <c r="H99" s="28">
        <f>SUM(H65:H98)</f>
        <v>54037386.279999994</v>
      </c>
      <c r="I99" s="28">
        <f>SUM(I65:I98)</f>
        <v>54037386.279999994</v>
      </c>
      <c r="J99" s="23">
        <f>SUM(J38:J96)</f>
        <v>0</v>
      </c>
      <c r="K99" s="61"/>
      <c r="L99" s="22"/>
      <c r="M99" s="10"/>
      <c r="N99" s="39"/>
      <c r="O99" s="5"/>
    </row>
    <row r="100" spans="1:15" ht="63" customHeight="1">
      <c r="A100" s="66" t="s">
        <v>186</v>
      </c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8"/>
    </row>
    <row r="101" spans="1:15" ht="55.5" customHeight="1">
      <c r="A101" s="69" t="s">
        <v>353</v>
      </c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</row>
    <row r="102" spans="1:15" ht="101.25" customHeight="1">
      <c r="A102" s="6" t="s">
        <v>2</v>
      </c>
      <c r="B102" s="6" t="s">
        <v>3</v>
      </c>
      <c r="C102" s="6" t="s">
        <v>4</v>
      </c>
      <c r="D102" s="6" t="s">
        <v>5</v>
      </c>
      <c r="E102" s="6" t="s">
        <v>6</v>
      </c>
      <c r="F102" s="6" t="s">
        <v>7</v>
      </c>
      <c r="G102" s="6" t="s">
        <v>8</v>
      </c>
      <c r="H102" s="6" t="s">
        <v>9</v>
      </c>
      <c r="I102" s="6" t="s">
        <v>10</v>
      </c>
      <c r="J102" s="6" t="s">
        <v>11</v>
      </c>
      <c r="K102" s="6" t="s">
        <v>12</v>
      </c>
      <c r="L102" s="7" t="s">
        <v>13</v>
      </c>
      <c r="M102" s="7" t="s">
        <v>14</v>
      </c>
      <c r="N102" s="6" t="s">
        <v>15</v>
      </c>
    </row>
    <row r="103" spans="1:15" ht="27" customHeight="1">
      <c r="A103" s="19" t="s">
        <v>16</v>
      </c>
      <c r="B103" s="20" t="s">
        <v>17</v>
      </c>
      <c r="C103" s="20" t="s">
        <v>18</v>
      </c>
      <c r="D103" s="20" t="s">
        <v>19</v>
      </c>
      <c r="E103" s="20" t="s">
        <v>20</v>
      </c>
      <c r="F103" s="20" t="s">
        <v>21</v>
      </c>
      <c r="G103" s="20" t="s">
        <v>22</v>
      </c>
      <c r="H103" s="20" t="s">
        <v>23</v>
      </c>
      <c r="I103" s="20" t="s">
        <v>24</v>
      </c>
      <c r="J103" s="20" t="s">
        <v>25</v>
      </c>
      <c r="K103" s="20" t="s">
        <v>26</v>
      </c>
      <c r="L103" s="21" t="s">
        <v>27</v>
      </c>
      <c r="M103" s="21" t="s">
        <v>28</v>
      </c>
      <c r="N103" s="21" t="s">
        <v>29</v>
      </c>
    </row>
    <row r="104" spans="1:15" ht="66.75" customHeight="1">
      <c r="A104" s="12" t="s">
        <v>16</v>
      </c>
      <c r="B104" s="11" t="s">
        <v>30</v>
      </c>
      <c r="C104" s="29" t="str">
        <f>'[1]om punktowa'!$B$2</f>
        <v>RPMA.03.03.00-14-i786/21</v>
      </c>
      <c r="D104" s="30" t="str">
        <f>'[1]om punktowa'!$E$2</f>
        <v xml:space="preserve">Dywersyfikacja działalności przedsiębiorstwa poprzez wdrożenie nowego produktu w postaci napoju słodowego jęczmiennego.                                                                                        </v>
      </c>
      <c r="E104" s="30" t="str">
        <f>'[1]om punktowa'!$D$2</f>
        <v>Browary Regionalne Jakubiak Spółka z ograniczoną odpowiedzialnością</v>
      </c>
      <c r="F104" s="31">
        <f>'[1]om punktowa'!$F$2</f>
        <v>2430480</v>
      </c>
      <c r="G104" s="31">
        <f>'[1]om punktowa'!$G$2</f>
        <v>1976000</v>
      </c>
      <c r="H104" s="31">
        <f>'[1]om punktowa'!$I$2</f>
        <v>897950</v>
      </c>
      <c r="I104" s="31">
        <f>'[1]om punktowa'!$H$2</f>
        <v>897950</v>
      </c>
      <c r="J104" s="32">
        <v>0</v>
      </c>
      <c r="K104" s="60" t="str">
        <f>'[1]om punktowa'!$M$2</f>
        <v>70</v>
      </c>
      <c r="L104" s="24">
        <f t="shared" ref="L104:L116" si="5">K104/72</f>
        <v>0.97222222222222221</v>
      </c>
      <c r="M104" s="12" t="str">
        <f>'[1]om punktowa'!$J$2</f>
        <v>67</v>
      </c>
      <c r="N104" s="41"/>
    </row>
    <row r="105" spans="1:15" ht="66.75" customHeight="1">
      <c r="A105" s="10" t="s">
        <v>17</v>
      </c>
      <c r="B105" s="9" t="s">
        <v>30</v>
      </c>
      <c r="C105" s="27" t="str">
        <f>'[1]om punktowa'!$B$4</f>
        <v>RPMA.03.03.00-14-i784/21</v>
      </c>
      <c r="D105" s="26" t="str">
        <f>'[1]om punktowa'!$E$4</f>
        <v>Wdrożenie na rynek innowacyjnych wyrobów kosmetycznych bazujących na kompozycjach kosmetycznych opartych na składnikach aktywnych pochodzenia naturalnego, będących rezultatem prac B+R</v>
      </c>
      <c r="E105" s="26" t="str">
        <f>'[1]om punktowa'!$D$4</f>
        <v>STEA Spółka z ograniczoną odpowiedzialnością</v>
      </c>
      <c r="F105" s="28">
        <f>'[1]om punktowa'!$F$4</f>
        <v>2230236</v>
      </c>
      <c r="G105" s="28">
        <f>'[1]om punktowa'!$G$4</f>
        <v>1813200</v>
      </c>
      <c r="H105" s="28">
        <f>'[1]om punktowa'!$I$4</f>
        <v>735280</v>
      </c>
      <c r="I105" s="28">
        <f>'[1]om punktowa'!$H$4</f>
        <v>735280</v>
      </c>
      <c r="J105" s="23">
        <v>0</v>
      </c>
      <c r="K105" s="61" t="str">
        <f>'[1]om punktowa'!$M$4</f>
        <v>70</v>
      </c>
      <c r="L105" s="22">
        <f t="shared" si="5"/>
        <v>0.97222222222222221</v>
      </c>
      <c r="M105" s="10" t="str">
        <f>'[1]om punktowa'!$J$4</f>
        <v>67</v>
      </c>
      <c r="N105" s="39"/>
    </row>
    <row r="106" spans="1:15" ht="66.75" customHeight="1">
      <c r="A106" s="12" t="s">
        <v>18</v>
      </c>
      <c r="B106" s="11" t="s">
        <v>30</v>
      </c>
      <c r="C106" s="29" t="str">
        <f>'[1]om punktowa'!$B$6</f>
        <v>RPMA.03.03.00-14-i778/21</v>
      </c>
      <c r="D106" s="30" t="str">
        <f>'[1]om punktowa'!$E$6</f>
        <v>Wdrożenie innowacji w SALIX Wierzbiccy Sp. j.</v>
      </c>
      <c r="E106" s="30" t="str">
        <f>'[1]om punktowa'!$D$6</f>
        <v>SALIX WIERZBICCY SPÓŁKA JAWNA</v>
      </c>
      <c r="F106" s="31">
        <f>'[1]om punktowa'!$F$6</f>
        <v>1525200</v>
      </c>
      <c r="G106" s="31">
        <f>'[1]om punktowa'!$G$6</f>
        <v>1160000</v>
      </c>
      <c r="H106" s="31">
        <f>'[1]om punktowa'!$I$6</f>
        <v>641750</v>
      </c>
      <c r="I106" s="31">
        <f>'[1]om punktowa'!$H$6</f>
        <v>641750</v>
      </c>
      <c r="J106" s="32">
        <v>0</v>
      </c>
      <c r="K106" s="60" t="str">
        <f>'[1]om punktowa'!$M$6</f>
        <v>65</v>
      </c>
      <c r="L106" s="24">
        <f t="shared" si="5"/>
        <v>0.90277777777777779</v>
      </c>
      <c r="M106" s="12" t="str">
        <f>'[1]om punktowa'!$J$6</f>
        <v>67</v>
      </c>
      <c r="N106" s="41"/>
    </row>
    <row r="107" spans="1:15" ht="66.75" customHeight="1">
      <c r="A107" s="10" t="s">
        <v>19</v>
      </c>
      <c r="B107" s="9" t="s">
        <v>30</v>
      </c>
      <c r="C107" s="27" t="str">
        <f>'[1]om punktowa'!$B$10</f>
        <v>RPMA.03.03.00-14-i770/21</v>
      </c>
      <c r="D107" s="26" t="str">
        <f>'[1]om punktowa'!$E$10</f>
        <v>Wdrożenie wyników prac B+R w przedsiębiorstwie Prestige Medical Services Sp. z o.o.</v>
      </c>
      <c r="E107" s="26" t="str">
        <f>'[1]om punktowa'!$D$10</f>
        <v>Prestige Medical Services Sp. z o.o.</v>
      </c>
      <c r="F107" s="28">
        <f>'[1]om punktowa'!$F$10</f>
        <v>1442536.65</v>
      </c>
      <c r="G107" s="28">
        <f>'[1]om punktowa'!$G$10</f>
        <v>1332904.31</v>
      </c>
      <c r="H107" s="28">
        <f>'[1]om punktowa'!$I$10</f>
        <v>733097.37</v>
      </c>
      <c r="I107" s="28">
        <f>'[1]om punktowa'!$H$10</f>
        <v>733097.37</v>
      </c>
      <c r="J107" s="23">
        <v>0</v>
      </c>
      <c r="K107" s="61" t="str">
        <f>'[1]om punktowa'!$M$10</f>
        <v>64</v>
      </c>
      <c r="L107" s="22">
        <f t="shared" si="5"/>
        <v>0.88888888888888884</v>
      </c>
      <c r="M107" s="10" t="str">
        <f>'[1]om punktowa'!$J$10</f>
        <v>69</v>
      </c>
      <c r="N107" s="39"/>
    </row>
    <row r="108" spans="1:15" ht="66.75" customHeight="1">
      <c r="A108" s="12" t="s">
        <v>20</v>
      </c>
      <c r="B108" s="11" t="s">
        <v>30</v>
      </c>
      <c r="C108" s="29" t="str">
        <f>'[1]om punktowa'!B14</f>
        <v>RPMA.03.03.00-14-i798/21</v>
      </c>
      <c r="D108" s="30" t="str">
        <f>'[1]om punktowa'!E14</f>
        <v xml:space="preserve">Wprowadzenie na rynek nowych produktów z zakresu produkcji gotowych posiłków w  słoikach i opakowaniach. </v>
      </c>
      <c r="E108" s="30" t="str">
        <f>'[1]om punktowa'!D14</f>
        <v>Dwór Dłużniewo Gastronomia,Hotel,Catering- Marianna Lipska</v>
      </c>
      <c r="F108" s="31">
        <f>'[1]om punktowa'!F14</f>
        <v>1457342.41</v>
      </c>
      <c r="G108" s="31">
        <f>'[1]om punktowa'!G14</f>
        <v>1184831.23</v>
      </c>
      <c r="H108" s="31">
        <f>'[1]om punktowa'!I14</f>
        <v>684351.26</v>
      </c>
      <c r="I108" s="31">
        <f>'[1]om punktowa'!H14</f>
        <v>684351.26</v>
      </c>
      <c r="J108" s="32">
        <v>0</v>
      </c>
      <c r="K108" s="60" t="str">
        <f>'[1]om punktowa'!M14</f>
        <v>64</v>
      </c>
      <c r="L108" s="24">
        <f t="shared" si="5"/>
        <v>0.88888888888888884</v>
      </c>
      <c r="M108" s="12" t="str">
        <f>'[1]om punktowa'!J14</f>
        <v>69</v>
      </c>
      <c r="N108" s="41"/>
    </row>
    <row r="109" spans="1:15" ht="66.75" customHeight="1">
      <c r="A109" s="10" t="s">
        <v>21</v>
      </c>
      <c r="B109" s="9" t="s">
        <v>30</v>
      </c>
      <c r="C109" s="27" t="str">
        <f>'[1]om punktowa'!B15</f>
        <v>RPMA.03.03.00-14-i764/21</v>
      </c>
      <c r="D109" s="26" t="str">
        <f>'[1]om punktowa'!E15</f>
        <v>Wdrożenie na rynek produktów Smart City - inteligentnych, fotowoltaicznych mebli miejskich</v>
      </c>
      <c r="E109" s="26" t="str">
        <f>'[1]om punktowa'!D15</f>
        <v>Enovio Sp. z o.o.</v>
      </c>
      <c r="F109" s="28">
        <f>'[1]om punktowa'!F15</f>
        <v>7115550</v>
      </c>
      <c r="G109" s="28">
        <f>'[1]om punktowa'!G15</f>
        <v>5600000</v>
      </c>
      <c r="H109" s="28">
        <f>'[1]om punktowa'!I15</f>
        <v>3080000</v>
      </c>
      <c r="I109" s="28">
        <f>'[1]om punktowa'!H15</f>
        <v>3080000</v>
      </c>
      <c r="J109" s="23">
        <v>0</v>
      </c>
      <c r="K109" s="61" t="str">
        <f>'[1]om punktowa'!M15</f>
        <v>63</v>
      </c>
      <c r="L109" s="22">
        <f t="shared" si="5"/>
        <v>0.875</v>
      </c>
      <c r="M109" s="10" t="str">
        <f>'[1]om punktowa'!J15</f>
        <v>67</v>
      </c>
      <c r="N109" s="39"/>
    </row>
    <row r="110" spans="1:15" ht="111.75" customHeight="1">
      <c r="A110" s="12" t="s">
        <v>22</v>
      </c>
      <c r="B110" s="11" t="s">
        <v>30</v>
      </c>
      <c r="C110" s="29" t="str">
        <f>'[1]om punktowa'!$B$19</f>
        <v>RPMA.03.03.00-14-i792/21</v>
      </c>
      <c r="D110" s="30" t="str">
        <f>'[1]om punktowa'!$E$19</f>
        <v>Opracowanie technologii   TCBB –( Technology  Construction Bacteria Breaker ) wytwarzania nowego  wielowarstwowego  materiału z osłoną bakteriobójczą i wodoodporną o wytrzymałej konstrukcji do produkcji  w 100 % biodegradowalnych innowacyjnych opakowań o nazwie PBBB – ( Pharm Box Bacteria Breaker ) wysyłkowych e-commerce dla branży farmaceutycznej i spożywczej w firmie  INTER BOX PROMOTION.</v>
      </c>
      <c r="E110" s="30" t="str">
        <f>'[1]om punktowa'!$D$19</f>
        <v>INTER BOX - PROMOTION Hubert Cichocki</v>
      </c>
      <c r="F110" s="31">
        <f>'[1]om punktowa'!$F$19</f>
        <v>3501810</v>
      </c>
      <c r="G110" s="31">
        <f>'[1]om punktowa'!$G$19</f>
        <v>2847000</v>
      </c>
      <c r="H110" s="31">
        <f>'[1]om punktowa'!$I$19</f>
        <v>1565850</v>
      </c>
      <c r="I110" s="31">
        <f>'[1]om punktowa'!$H$19</f>
        <v>1565850</v>
      </c>
      <c r="J110" s="32">
        <v>0</v>
      </c>
      <c r="K110" s="60" t="str">
        <f>'[1]om punktowa'!$M$19</f>
        <v>63</v>
      </c>
      <c r="L110" s="24">
        <f t="shared" si="5"/>
        <v>0.875</v>
      </c>
      <c r="M110" s="12" t="str">
        <f>'[1]om punktowa'!$J$19</f>
        <v>69</v>
      </c>
      <c r="N110" s="41"/>
    </row>
    <row r="111" spans="1:15" ht="70.5" customHeight="1">
      <c r="A111" s="10" t="s">
        <v>23</v>
      </c>
      <c r="B111" s="9" t="s">
        <v>30</v>
      </c>
      <c r="C111" s="27" t="str">
        <f>'[1]om punktowa'!B21</f>
        <v>RPMA.03.03.00-14-i766/21</v>
      </c>
      <c r="D111" s="26" t="str">
        <f>'[1]om punktowa'!E21</f>
        <v>Rozwój firmy BET-SYSTEM Sp. z o.o. poprzez wprowadzenie zasadniczych zmian w procesie produkcji</v>
      </c>
      <c r="E111" s="26" t="str">
        <f>'[1]om punktowa'!D21</f>
        <v>BET-SYSTEM Spółka z ograniczoną odpowiedzialnością</v>
      </c>
      <c r="F111" s="28">
        <f>'[1]om punktowa'!F21</f>
        <v>2613750</v>
      </c>
      <c r="G111" s="28">
        <f>'[1]om punktowa'!G21</f>
        <v>2125000</v>
      </c>
      <c r="H111" s="28">
        <f>'[1]om punktowa'!I21</f>
        <v>1175000</v>
      </c>
      <c r="I111" s="28">
        <f>'[1]om punktowa'!H21</f>
        <v>1175000</v>
      </c>
      <c r="J111" s="23">
        <v>0</v>
      </c>
      <c r="K111" s="61" t="str">
        <f>'[1]om punktowa'!M21</f>
        <v>62</v>
      </c>
      <c r="L111" s="22">
        <f t="shared" si="5"/>
        <v>0.86111111111111116</v>
      </c>
      <c r="M111" s="10" t="str">
        <f>'[1]om punktowa'!J21</f>
        <v>67</v>
      </c>
      <c r="N111" s="39"/>
    </row>
    <row r="112" spans="1:15" ht="114" customHeight="1">
      <c r="A112" s="12" t="s">
        <v>24</v>
      </c>
      <c r="B112" s="11" t="s">
        <v>30</v>
      </c>
      <c r="C112" s="29" t="str">
        <f>'[1]om punktowa'!B22</f>
        <v>RPMA.03.03.00-14-i779/21</v>
      </c>
      <c r="D112" s="30" t="str">
        <f>'[1]om punktowa'!E22</f>
        <v>Wdrożenie nowego sposobu wytwarzania podzespołów do urządzeń etykietująco pakujących oraz skanujących wraz z wprowadzeniem innowacji procesowej w firmie Madmaster.</v>
      </c>
      <c r="E112" s="30" t="str">
        <f>'[1]om punktowa'!D22</f>
        <v xml:space="preserve">"Madmaster" Paweł Madejski </v>
      </c>
      <c r="F112" s="31">
        <f>'[1]om punktowa'!F22</f>
        <v>1150591.2</v>
      </c>
      <c r="G112" s="31">
        <f>'[1]om punktowa'!G22</f>
        <v>935440</v>
      </c>
      <c r="H112" s="31">
        <f>'[1]om punktowa'!I22</f>
        <v>519492</v>
      </c>
      <c r="I112" s="31">
        <f>'[1]om punktowa'!H22</f>
        <v>519492</v>
      </c>
      <c r="J112" s="32">
        <v>0</v>
      </c>
      <c r="K112" s="60" t="str">
        <f>'[1]om punktowa'!M22</f>
        <v>60</v>
      </c>
      <c r="L112" s="24">
        <f t="shared" si="5"/>
        <v>0.83333333333333337</v>
      </c>
      <c r="M112" s="12" t="str">
        <f>'[1]om punktowa'!J22</f>
        <v>67</v>
      </c>
      <c r="N112" s="41"/>
    </row>
    <row r="113" spans="1:14" ht="66.75" customHeight="1">
      <c r="A113" s="10" t="s">
        <v>25</v>
      </c>
      <c r="B113" s="9" t="s">
        <v>30</v>
      </c>
      <c r="C113" s="27" t="str">
        <f>'[1]om punktowa'!B27</f>
        <v>RPMA.03.03.00-14-i803/21</v>
      </c>
      <c r="D113" s="26" t="str">
        <f>'[1]om punktowa'!E27</f>
        <v xml:space="preserve">Podniesienie konkurencyjności firmy Met-Pro Piotr Kobiałka poprzez wdrożenie innowacji procesowej, będącej wynikiem własnych prac B+R. </v>
      </c>
      <c r="E113" s="26" t="str">
        <f>'[1]om punktowa'!D27</f>
        <v xml:space="preserve"> MET-PRO Piotr Kobiałka</v>
      </c>
      <c r="F113" s="28">
        <f>'[1]om punktowa'!F27</f>
        <v>928650</v>
      </c>
      <c r="G113" s="28">
        <f>'[1]om punktowa'!G27</f>
        <v>755000</v>
      </c>
      <c r="H113" s="28">
        <f>'[1]om punktowa'!I27</f>
        <v>421500</v>
      </c>
      <c r="I113" s="28">
        <f>'[1]om punktowa'!H27</f>
        <v>421500</v>
      </c>
      <c r="J113" s="23">
        <v>0</v>
      </c>
      <c r="K113" s="61" t="str">
        <f>'[1]om punktowa'!M27</f>
        <v>60</v>
      </c>
      <c r="L113" s="22">
        <f t="shared" si="5"/>
        <v>0.83333333333333337</v>
      </c>
      <c r="M113" s="10" t="str">
        <f>'[1]om punktowa'!J27</f>
        <v>67</v>
      </c>
      <c r="N113" s="39"/>
    </row>
    <row r="114" spans="1:14" ht="66.75" customHeight="1">
      <c r="A114" s="12" t="s">
        <v>26</v>
      </c>
      <c r="B114" s="11" t="s">
        <v>30</v>
      </c>
      <c r="C114" s="29" t="str">
        <f>'[1]om punktowa'!B28</f>
        <v>RPMA.03.03.00-14-i773/21</v>
      </c>
      <c r="D114" s="30" t="str">
        <f>'[1]om punktowa'!E28</f>
        <v>RehaInnowacje, Protetyka 3D, TeleMedycyna czyli nowy kierunek rozwoju Firmy KOORDYNACJA i zwiększenie konkurencyjności województwa mazowieckiego</v>
      </c>
      <c r="E114" s="30" t="str">
        <f>'[1]om punktowa'!D28</f>
        <v>KOORDYNACJA MARIUSZ STRZECHA</v>
      </c>
      <c r="F114" s="31">
        <f>'[1]om punktowa'!F28</f>
        <v>2524645.39</v>
      </c>
      <c r="G114" s="31">
        <f>'[1]om punktowa'!G28</f>
        <v>2146324.8199999998</v>
      </c>
      <c r="H114" s="31">
        <f>'[1]om punktowa'!I28</f>
        <v>1185779.93</v>
      </c>
      <c r="I114" s="31">
        <f>'[1]om punktowa'!H28</f>
        <v>1185779.93</v>
      </c>
      <c r="J114" s="32">
        <v>0</v>
      </c>
      <c r="K114" s="60" t="str">
        <f>'[1]om punktowa'!M28</f>
        <v>58</v>
      </c>
      <c r="L114" s="24">
        <f t="shared" si="5"/>
        <v>0.80555555555555558</v>
      </c>
      <c r="M114" s="12" t="str">
        <f>'[1]om punktowa'!J28</f>
        <v>67</v>
      </c>
      <c r="N114" s="41"/>
    </row>
    <row r="115" spans="1:14" ht="66.75" customHeight="1">
      <c r="A115" s="10" t="s">
        <v>27</v>
      </c>
      <c r="B115" s="9" t="s">
        <v>30</v>
      </c>
      <c r="C115" s="27" t="str">
        <f>'[1]om punktowa'!$B$31</f>
        <v>RPMA.03.03.00-14-i791/21</v>
      </c>
      <c r="D115" s="26" t="str">
        <f>'[1]om punktowa'!$E$31</f>
        <v>Wdrożenie  prac badawczych i udoskonalenie usług w kierunku profilaktyki i ograniczania skutków zdrowotnych  wywołanych przez pandemię.</v>
      </c>
      <c r="E115" s="26" t="str">
        <f>'[1]om punktowa'!$D$31</f>
        <v>LAFIT SPÓŁKA Z OGRANICZONĄ ODPOWIEDZIALNOŚCIĄ</v>
      </c>
      <c r="F115" s="28">
        <f>'[1]om punktowa'!$F$31</f>
        <v>4734321.78</v>
      </c>
      <c r="G115" s="28">
        <f>'[1]om punktowa'!$G$31</f>
        <v>3849042.1</v>
      </c>
      <c r="H115" s="28">
        <f>'[1]om punktowa'!$I$31</f>
        <v>1254622.6299999999</v>
      </c>
      <c r="I115" s="28">
        <f>'[1]om punktowa'!$H$31</f>
        <v>1254622.6299999999</v>
      </c>
      <c r="J115" s="23">
        <v>0</v>
      </c>
      <c r="K115" s="61" t="str">
        <f>'[1]om punktowa'!$M$31</f>
        <v>54</v>
      </c>
      <c r="L115" s="22">
        <f t="shared" si="5"/>
        <v>0.75</v>
      </c>
      <c r="M115" s="10" t="str">
        <f>'[1]om punktowa'!$J$31</f>
        <v>67</v>
      </c>
      <c r="N115" s="38"/>
    </row>
    <row r="116" spans="1:14" ht="66.75" customHeight="1">
      <c r="A116" s="12" t="s">
        <v>28</v>
      </c>
      <c r="B116" s="11" t="s">
        <v>30</v>
      </c>
      <c r="C116" s="29" t="str">
        <f>'[1]om punktowa'!$B$33</f>
        <v>RPMA.03.03.00-14-i783/21</v>
      </c>
      <c r="D116" s="30" t="str">
        <f>'[1]om punktowa'!$E$33</f>
        <v>Wdrożenie na rynek blachodachówki moletowanej</v>
      </c>
      <c r="E116" s="30" t="str">
        <f>'[1]om punktowa'!$D$33</f>
        <v>"INTER-MAX" SZCZERBA SPÓŁKA JAWNA</v>
      </c>
      <c r="F116" s="31">
        <f>'[1]om punktowa'!$F$33</f>
        <v>2853600</v>
      </c>
      <c r="G116" s="31">
        <f>'[1]om punktowa'!$G$33</f>
        <v>1820000</v>
      </c>
      <c r="H116" s="31">
        <f>'[1]om punktowa'!$I$33</f>
        <v>910000</v>
      </c>
      <c r="I116" s="31">
        <f>'[1]om punktowa'!$H$33</f>
        <v>910000</v>
      </c>
      <c r="J116" s="32">
        <v>0</v>
      </c>
      <c r="K116" s="60" t="str">
        <f>'[1]om punktowa'!$M$33</f>
        <v>48</v>
      </c>
      <c r="L116" s="24">
        <f t="shared" si="5"/>
        <v>0.66666666666666663</v>
      </c>
      <c r="M116" s="12" t="str">
        <f>'[1]om punktowa'!$J$33</f>
        <v>67</v>
      </c>
      <c r="N116" s="41"/>
    </row>
    <row r="117" spans="1:14" ht="66.75" customHeight="1">
      <c r="A117" s="63"/>
      <c r="B117" s="9"/>
      <c r="C117" s="27"/>
      <c r="D117" s="26"/>
      <c r="E117" s="26" t="s">
        <v>135</v>
      </c>
      <c r="F117" s="28">
        <f>SUM(F104:F116)</f>
        <v>34508713.430000007</v>
      </c>
      <c r="G117" s="28">
        <f t="shared" ref="G117:I117" si="6">SUM(G104:G116)</f>
        <v>27544742.460000001</v>
      </c>
      <c r="H117" s="28">
        <f t="shared" si="6"/>
        <v>13804673.189999998</v>
      </c>
      <c r="I117" s="28">
        <f t="shared" si="6"/>
        <v>13804673.189999998</v>
      </c>
      <c r="J117" s="28">
        <v>0</v>
      </c>
      <c r="K117" s="62"/>
      <c r="L117" s="15"/>
      <c r="M117" s="18"/>
      <c r="N117" s="38"/>
    </row>
    <row r="118" spans="1:14" ht="47.25" customHeight="1"/>
    <row r="119" spans="1:14" ht="51" customHeight="1"/>
    <row r="120" spans="1:14" ht="45.75" customHeight="1"/>
    <row r="121" spans="1:14" ht="47.25" customHeight="1"/>
  </sheetData>
  <autoFilter ref="A3:N117"/>
  <sortState ref="A4:N28">
    <sortCondition descending="1" ref="K4:K28"/>
  </sortState>
  <mergeCells count="7">
    <mergeCell ref="A100:N100"/>
    <mergeCell ref="A101:N101"/>
    <mergeCell ref="A61:N61"/>
    <mergeCell ref="A62:N62"/>
    <mergeCell ref="A2:N2"/>
    <mergeCell ref="A1:N1"/>
    <mergeCell ref="A35:N35"/>
  </mergeCells>
  <phoneticPr fontId="24" type="noConversion"/>
  <printOptions horizontalCentered="1"/>
  <pageMargins left="3.937007874015748E-2" right="3.937007874015748E-2" top="0.74803149606299213" bottom="0.74803149606299213" header="0.31496062992125984" footer="0.31496062992125984"/>
  <pageSetup paperSize="9" scale="40" orientation="landscape" r:id="rId1"/>
  <headerFooter>
    <oddFooter>Strona &amp;P z &amp;N</oddFooter>
  </headerFooter>
  <rowBreaks count="5" manualBreakCount="5">
    <brk id="46" max="13" man="1"/>
    <brk id="64" max="13" man="1"/>
    <brk id="80" max="13" man="1"/>
    <brk id="96" max="13" man="1"/>
    <brk id="104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workbookViewId="0">
      <selection activeCell="A17" sqref="A17"/>
    </sheetView>
  </sheetViews>
  <sheetFormatPr defaultRowHeight="14.25"/>
  <cols>
    <col min="1" max="1" width="25.875" customWidth="1"/>
  </cols>
  <sheetData>
    <row r="1" spans="1:1">
      <c r="A1" s="17" t="s">
        <v>335</v>
      </c>
    </row>
    <row r="2" spans="1:1">
      <c r="A2" s="17" t="s">
        <v>336</v>
      </c>
    </row>
    <row r="3" spans="1:1">
      <c r="A3" s="17" t="s">
        <v>337</v>
      </c>
    </row>
    <row r="4" spans="1:1">
      <c r="A4" s="17" t="s">
        <v>338</v>
      </c>
    </row>
    <row r="5" spans="1:1">
      <c r="A5" s="17" t="s">
        <v>339</v>
      </c>
    </row>
    <row r="6" spans="1:1">
      <c r="A6" s="17" t="s">
        <v>340</v>
      </c>
    </row>
    <row r="7" spans="1:1">
      <c r="A7" s="17" t="s">
        <v>341</v>
      </c>
    </row>
    <row r="8" spans="1:1">
      <c r="A8" s="17" t="s">
        <v>342</v>
      </c>
    </row>
    <row r="9" spans="1:1">
      <c r="A9" s="17" t="s">
        <v>343</v>
      </c>
    </row>
    <row r="10" spans="1:1">
      <c r="A10" s="17" t="s">
        <v>344</v>
      </c>
    </row>
    <row r="11" spans="1:1">
      <c r="A11" s="17" t="s">
        <v>345</v>
      </c>
    </row>
    <row r="12" spans="1:1">
      <c r="A12" s="17" t="s">
        <v>346</v>
      </c>
    </row>
    <row r="13" spans="1:1">
      <c r="A13" s="17" t="s">
        <v>347</v>
      </c>
    </row>
    <row r="14" spans="1:1">
      <c r="A14" s="17" t="s">
        <v>348</v>
      </c>
    </row>
    <row r="15" spans="1:1">
      <c r="A15" s="17" t="s">
        <v>349</v>
      </c>
    </row>
    <row r="16" spans="1:1">
      <c r="A16" s="17" t="s">
        <v>350</v>
      </c>
    </row>
    <row r="17" spans="1:1">
      <c r="A17" t="s">
        <v>351</v>
      </c>
    </row>
  </sheetData>
  <sortState ref="A1:A17">
    <sortCondition ref="A1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1215AB14638FF4F90A4EEE6C3B10DF6" ma:contentTypeVersion="12" ma:contentTypeDescription="Utwórz nowy dokument." ma:contentTypeScope="" ma:versionID="6d913d7e4fd5108d382796c3e74dc03c">
  <xsd:schema xmlns:xsd="http://www.w3.org/2001/XMLSchema" xmlns:xs="http://www.w3.org/2001/XMLSchema" xmlns:p="http://schemas.microsoft.com/office/2006/metadata/properties" xmlns:ns2="13e258df-16cb-4507-b678-b498e48e58c8" xmlns:ns3="153e0a85-a7de-4c25-b915-33607e7cdfca" targetNamespace="http://schemas.microsoft.com/office/2006/metadata/properties" ma:root="true" ma:fieldsID="66f40784d38b61b5f4fc0abbe5540670" ns2:_="" ns3:_="">
    <xsd:import namespace="13e258df-16cb-4507-b678-b498e48e58c8"/>
    <xsd:import namespace="153e0a85-a7de-4c25-b915-33607e7cdfca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e258df-16cb-4507-b678-b498e48e58c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3e0a85-a7de-4c25-b915-33607e7cdfc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6DC89F-BBB8-4E58-894B-8B9665773F0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C3143AE-FF8D-4BA3-9934-B319C890DCAD}">
  <ds:schemaRefs>
    <ds:schemaRef ds:uri="13e258df-16cb-4507-b678-b498e48e58c8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153e0a85-a7de-4c25-b915-33607e7cdfca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1714AEF6-857C-4243-B6D7-C77B94F3AC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3e258df-16cb-4507-b678-b498e48e58c8"/>
    <ds:schemaRef ds:uri="153e0a85-a7de-4c25-b915-33607e7cdfc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5</vt:i4>
      </vt:variant>
    </vt:vector>
  </HeadingPairs>
  <TitlesOfParts>
    <vt:vector size="7" baseType="lpstr">
      <vt:lpstr>3.3 117</vt:lpstr>
      <vt:lpstr>Rewitalizacja</vt:lpstr>
      <vt:lpstr>'3.3 117'!_Hlk69719401</vt:lpstr>
      <vt:lpstr>kurs</vt:lpstr>
      <vt:lpstr>'3.3 117'!Obszar_wydruku</vt:lpstr>
      <vt:lpstr>rewitalizacja</vt:lpstr>
      <vt:lpstr>'3.3 117'!Tytuły_wydruku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Ostałowski Piotr</dc:creator>
  <cp:keywords/>
  <dc:description/>
  <cp:lastModifiedBy>Jasiak-Pyś Wioletta</cp:lastModifiedBy>
  <cp:revision/>
  <cp:lastPrinted>2021-11-30T09:15:58Z</cp:lastPrinted>
  <dcterms:created xsi:type="dcterms:W3CDTF">2016-04-12T10:40:23Z</dcterms:created>
  <dcterms:modified xsi:type="dcterms:W3CDTF">2021-12-03T12:42:13Z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0x01010071215AB14638FF4F90A4EEE6C3B10DF6</vt:lpwstr>
  </property>
  <property fmtid="{D5CDD505-2E9C-101B-9397-08002B2CF9AE}" pid="3" name="Order">
    <vt:r8>20141800</vt:r8>
  </property>
</Properties>
</file>