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jwpu365-my.sharepoint.com/personal/j_kiryluk_mazowia_eu/Documents/Dokumenty/4.3.2 maj 2023 k 107/4.3.2 uchwała zmieniająca na stronę/"/>
    </mc:Choice>
  </mc:AlternateContent>
  <xr:revisionPtr revIDLastSave="3" documentId="11_B81065343C9F70D3006A7BF9E52318E24B9FA1CF" xr6:coauthVersionLast="47" xr6:coauthVersionMax="47" xr10:uidLastSave="{F86A0F43-F734-429B-A9EB-41D4464F63B2}"/>
  <bookViews>
    <workbookView xWindow="-120" yWindow="-120" windowWidth="29040" windowHeight="17790" xr2:uid="{00000000-000D-0000-FFFF-FFFF00000000}"/>
  </bookViews>
  <sheets>
    <sheet name="4.3.2 107" sheetId="2" r:id="rId1"/>
  </sheets>
  <definedNames>
    <definedName name="_xlnm._FilterDatabase" localSheetId="0" hidden="1">'4.3.2 107'!$B$14:$N$16</definedName>
    <definedName name="kurs">'4.3.2 107'!#REF!</definedName>
    <definedName name="_xlnm.Print_Titles" localSheetId="0">'4.3.2 107'!$3:$3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" i="2" l="1"/>
  <c r="J8" i="2"/>
  <c r="G8" i="2"/>
  <c r="F8" i="2"/>
  <c r="H12" i="2"/>
  <c r="L12" i="2"/>
  <c r="K13" i="2" a="1"/>
  <c r="K13" i="2" s="1"/>
  <c r="F13" i="2"/>
  <c r="L5" i="2"/>
  <c r="H5" i="2"/>
  <c r="H8" i="2" s="1"/>
  <c r="I13" i="2" l="1"/>
  <c r="G13" i="2" l="1"/>
  <c r="H1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<sst xmlns="http://schemas.openxmlformats.org/spreadsheetml/2006/main" count="76" uniqueCount="39">
  <si>
    <t xml:space="preserve">Lista ocenionych projektów, złożonych w ramach konkursu RPMA.04.03.02-IP.01-14-107/20, Oś priorytetowa IV „Przejście na gospodarkę niskoemisyjną” dla Działania 4.3 „Redukcja emisji zanieczyszczeń powietrza”, Poddziałania 4.3.2. „Mobilność miejska w ramach ZIT”, Typ projektów: „Rozwój zrównoważonej multimodalnej mobilności miejskiej - ZIT - Ścieżki i infrastruktura rowerowa” Regionalnego Programu Operacyjnego Województwa Mazowieckiego na lata 2014-2020
</t>
  </si>
  <si>
    <t>Projekty wybrane do dofinansowania w trybie konkursowym dla Regionalnego Programu Operacyjnego Województwa Mazowieckiego 2014-2020</t>
  </si>
  <si>
    <t>Lp.</t>
  </si>
  <si>
    <t>Instytucja Organizująca Konkurs / Instytucja prowadząca nabór</t>
  </si>
  <si>
    <t>Numer RPMA</t>
  </si>
  <si>
    <t>Tytuł projektu</t>
  </si>
  <si>
    <t>Nazwa wnioskodawcy</t>
  </si>
  <si>
    <t>Wartość projektu ogółem</t>
  </si>
  <si>
    <t>Wydatki kwalifikowane</t>
  </si>
  <si>
    <t>Wnioskowane dofinansowanie ogółem (UE+BP)</t>
  </si>
  <si>
    <t>Wnioskowane dofinansowanie (UE)</t>
  </si>
  <si>
    <t>Wnioskowane dofinansowanie (BP)</t>
  </si>
  <si>
    <t>Liczba punktów uzyskana przez projekt</t>
  </si>
  <si>
    <t>Procent maksymalnej liczby punktów możliwych do zdobycia *</t>
  </si>
  <si>
    <t>Kategoria interwencji</t>
  </si>
  <si>
    <t>Komentarz**</t>
  </si>
  <si>
    <t>1</t>
  </si>
  <si>
    <t>Mazowiecka Jednostka Wdrażania Programów Unijnych</t>
  </si>
  <si>
    <t>RPMA.04.03.02-14-i344/20</t>
  </si>
  <si>
    <t>Redukcja emisji zanieczyszczeń powietrza w gminach południowo-zachodniej części Warszawskiego Obszaru Funkcjonalnego poprzez budowę Zintegrowanego Systemu Tras Rowerowych – Etap III</t>
  </si>
  <si>
    <t>Gmina Michałowice</t>
  </si>
  <si>
    <t>090</t>
  </si>
  <si>
    <t>Brak danych</t>
  </si>
  <si>
    <t xml:space="preserve">SUMA:        </t>
  </si>
  <si>
    <t>Próg wyczerpania alokacji***</t>
  </si>
  <si>
    <t>2</t>
  </si>
  <si>
    <t>RPMA.04.03.02-14-i347/20</t>
  </si>
  <si>
    <t>Rozwój sieci tras rowerowych Warszawy w ramach ZIT WOF - etap II</t>
  </si>
  <si>
    <t>Miasto Stołeczne Warszawa</t>
  </si>
  <si>
    <t>3</t>
  </si>
  <si>
    <t>RPMA.04.03.02-14-i367/20</t>
  </si>
  <si>
    <t>Rozbudowa sieci dróg rowerowych na obszarze gmin Czosnów, Izabelin, Łomianki i Stare Babice</t>
  </si>
  <si>
    <t>Gmina Łomianki</t>
  </si>
  <si>
    <t>RPMA.04.03.02-14-i342/20</t>
  </si>
  <si>
    <t>Wybierzmy rower - rozwój sieci dróg rowerowych w Józefowie na terenie Warszawskiego Obszaru Funkcjonalnego w ramach ZIT - etap II</t>
  </si>
  <si>
    <t>Miasto Józefów</t>
  </si>
  <si>
    <t xml:space="preserve">* nie dotyczy EFS </t>
  </si>
  <si>
    <t>** uzupełnić jedynie w przypadku wniosków po procedurze odwoławczej oraz w przypadku braku możliwości podpisania umowy o dofinansowanie</t>
  </si>
  <si>
    <t>*** poniżej progu punktowego zamieszczane są projekty, które uzyskały wymagane minumum punktowe, jednak ze względu na ustaloną kwotę alokacji nie mogą zostać skierowane do dofinansowania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</si>
</sst>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  <numFmt numFmtId="165" formatCode="#,##0.00\ &quot;zł&quot;"/>
  </numFmts>
  <fonts count="27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0"/>
      <name val="Arial"/>
      <family val="2"/>
      <charset val="238"/>
    </font>
    <font>
      <b/>
      <sz val="18"/>
      <color theme="1"/>
      <name val="Arial"/>
      <family val="2"/>
      <charset val="238"/>
    </font>
    <font>
      <sz val="11"/>
      <color theme="4" tint="0.79998168889431442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11">
      <alignment horizontal="center" vertical="center" wrapText="1"/>
    </xf>
  </cellStyleXfs>
  <cellXfs count="43">
    <xf numFmtId="0" fontId="0" fillId="0" borderId="0" xfId="0"/>
    <xf numFmtId="0" fontId="18" fillId="0" borderId="0" xfId="0" applyFont="1" applyAlignment="1">
      <alignment vertical="center" wrapText="1"/>
    </xf>
    <xf numFmtId="0" fontId="18" fillId="0" borderId="0" xfId="0" applyFont="1"/>
    <xf numFmtId="0" fontId="18" fillId="0" borderId="0" xfId="0" applyFont="1" applyAlignment="1">
      <alignment vertical="center"/>
    </xf>
    <xf numFmtId="164" fontId="18" fillId="0" borderId="0" xfId="0" applyNumberFormat="1" applyFont="1"/>
    <xf numFmtId="10" fontId="18" fillId="0" borderId="10" xfId="1" applyNumberFormat="1" applyFont="1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 wrapText="1"/>
    </xf>
    <xf numFmtId="10" fontId="18" fillId="0" borderId="0" xfId="0" applyNumberFormat="1" applyFont="1"/>
    <xf numFmtId="49" fontId="18" fillId="0" borderId="10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/>
    </xf>
    <xf numFmtId="165" fontId="18" fillId="0" borderId="10" xfId="0" applyNumberFormat="1" applyFont="1" applyBorder="1" applyAlignment="1">
      <alignment vertical="center"/>
    </xf>
    <xf numFmtId="2" fontId="18" fillId="0" borderId="10" xfId="0" applyNumberFormat="1" applyFont="1" applyBorder="1" applyAlignment="1">
      <alignment horizontal="center" vertical="center"/>
    </xf>
    <xf numFmtId="49" fontId="18" fillId="34" borderId="10" xfId="0" applyNumberFormat="1" applyFont="1" applyFill="1" applyBorder="1" applyAlignment="1">
      <alignment horizontal="center" vertical="center" wrapText="1"/>
    </xf>
    <xf numFmtId="49" fontId="18" fillId="34" borderId="10" xfId="0" applyNumberFormat="1" applyFont="1" applyFill="1" applyBorder="1" applyAlignment="1">
      <alignment horizontal="center" vertical="center"/>
    </xf>
    <xf numFmtId="165" fontId="18" fillId="34" borderId="10" xfId="0" applyNumberFormat="1" applyFont="1" applyFill="1" applyBorder="1" applyAlignment="1">
      <alignment vertical="center"/>
    </xf>
    <xf numFmtId="2" fontId="18" fillId="34" borderId="10" xfId="0" applyNumberFormat="1" applyFont="1" applyFill="1" applyBorder="1" applyAlignment="1">
      <alignment horizontal="center" vertical="center"/>
    </xf>
    <xf numFmtId="10" fontId="18" fillId="34" borderId="10" xfId="1" applyNumberFormat="1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10" fontId="23" fillId="34" borderId="10" xfId="1" applyNumberFormat="1" applyFont="1" applyFill="1" applyBorder="1" applyAlignment="1">
      <alignment horizontal="center" vertical="center"/>
    </xf>
    <xf numFmtId="0" fontId="24" fillId="0" borderId="0" xfId="0" applyFont="1"/>
    <xf numFmtId="0" fontId="25" fillId="0" borderId="0" xfId="0" applyFont="1"/>
    <xf numFmtId="44" fontId="18" fillId="34" borderId="10" xfId="0" applyNumberFormat="1" applyFont="1" applyFill="1" applyBorder="1" applyAlignment="1">
      <alignment vertical="center"/>
    </xf>
    <xf numFmtId="44" fontId="18" fillId="0" borderId="10" xfId="0" applyNumberFormat="1" applyFont="1" applyBorder="1" applyAlignment="1">
      <alignment vertical="center"/>
    </xf>
    <xf numFmtId="165" fontId="18" fillId="0" borderId="0" xfId="0" applyNumberFormat="1" applyFont="1"/>
    <xf numFmtId="165" fontId="21" fillId="35" borderId="10" xfId="0" applyNumberFormat="1" applyFont="1" applyFill="1" applyBorder="1" applyAlignment="1">
      <alignment vertical="center"/>
    </xf>
    <xf numFmtId="164" fontId="21" fillId="0" borderId="10" xfId="0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34" borderId="10" xfId="0" applyFont="1" applyFill="1" applyBorder="1" applyAlignment="1">
      <alignment horizontal="left" vertical="center" wrapText="1"/>
    </xf>
    <xf numFmtId="0" fontId="18" fillId="33" borderId="10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left" vertical="center" wrapText="1"/>
    </xf>
    <xf numFmtId="0" fontId="18" fillId="34" borderId="10" xfId="0" applyFont="1" applyFill="1" applyBorder="1" applyAlignment="1">
      <alignment horizontal="center" vertical="center" wrapText="1"/>
    </xf>
    <xf numFmtId="49" fontId="23" fillId="34" borderId="10" xfId="0" applyNumberFormat="1" applyFont="1" applyFill="1" applyBorder="1" applyAlignment="1">
      <alignment horizontal="center" vertical="center"/>
    </xf>
    <xf numFmtId="49" fontId="23" fillId="34" borderId="10" xfId="0" applyNumberFormat="1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left" vertical="center" wrapText="1"/>
    </xf>
    <xf numFmtId="165" fontId="23" fillId="34" borderId="10" xfId="0" applyNumberFormat="1" applyFont="1" applyFill="1" applyBorder="1" applyAlignment="1">
      <alignment vertical="center"/>
    </xf>
    <xf numFmtId="4" fontId="26" fillId="0" borderId="10" xfId="0" applyNumberFormat="1" applyFont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/>
    </xf>
    <xf numFmtId="0" fontId="20" fillId="33" borderId="13" xfId="0" applyFont="1" applyFill="1" applyBorder="1" applyAlignment="1">
      <alignment horizontal="center" vertical="center"/>
    </xf>
    <xf numFmtId="0" fontId="20" fillId="33" borderId="14" xfId="0" applyFont="1" applyFill="1" applyBorder="1" applyAlignment="1">
      <alignment horizontal="center" vertical="center"/>
    </xf>
  </cellXfs>
  <cellStyles count="44">
    <cellStyle name="20% — akcent 1" xfId="20" builtinId="30" customBuiltin="1"/>
    <cellStyle name="20% — akcent 2" xfId="24" builtinId="34" customBuiltin="1"/>
    <cellStyle name="20% — akcent 3" xfId="28" builtinId="38" customBuiltin="1"/>
    <cellStyle name="20% — akcent 4" xfId="32" builtinId="42" customBuiltin="1"/>
    <cellStyle name="20% — akcent 5" xfId="36" builtinId="46" customBuiltin="1"/>
    <cellStyle name="20% — akcent 6" xfId="40" builtinId="50" customBuiltin="1"/>
    <cellStyle name="40% — akcent 1" xfId="21" builtinId="31" customBuiltin="1"/>
    <cellStyle name="40% — akcent 2" xfId="25" builtinId="35" customBuiltin="1"/>
    <cellStyle name="40% — akcent 3" xfId="29" builtinId="39" customBuiltin="1"/>
    <cellStyle name="40% — akcent 4" xfId="33" builtinId="43" customBuiltin="1"/>
    <cellStyle name="40% — akcent 5" xfId="37" builtinId="47" customBuiltin="1"/>
    <cellStyle name="40% — akcent 6" xfId="41" builtinId="51" customBuiltin="1"/>
    <cellStyle name="60% — akcent 1" xfId="22" builtinId="32" customBuiltin="1"/>
    <cellStyle name="60% — akcent 2" xfId="26" builtinId="36" customBuiltin="1"/>
    <cellStyle name="60% — akcent 3" xfId="30" builtinId="40" customBuiltin="1"/>
    <cellStyle name="60% — akcent 4" xfId="34" builtinId="44" customBuiltin="1"/>
    <cellStyle name="60% — akcent 5" xfId="38" builtinId="48" customBuiltin="1"/>
    <cellStyle name="60% —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0" builtinId="20" customBuiltin="1"/>
    <cellStyle name="Dane wyjściowe" xfId="11" builtinId="21" customBuiltin="1"/>
    <cellStyle name="Dobry" xfId="7" builtinId="26" customBuiltin="1"/>
    <cellStyle name="Komórka połączona" xfId="13" builtinId="24" customBuiltin="1"/>
    <cellStyle name="Komórka zaznaczona" xfId="14" builtinId="23" customBuiltin="1"/>
    <cellStyle name="Nagłówek 1" xfId="3" builtinId="16" customBuiltin="1"/>
    <cellStyle name="Nagłówek 2" xfId="4" builtinId="17" customBuiltin="1"/>
    <cellStyle name="Nagłówek 3" xfId="5" builtinId="18" customBuiltin="1"/>
    <cellStyle name="Nagłówek 4" xfId="6" builtinId="19" customBuiltin="1"/>
    <cellStyle name="Neutralny" xfId="9" builtinId="28" customBuiltin="1"/>
    <cellStyle name="Normalny" xfId="0" builtinId="0"/>
    <cellStyle name="Obliczenia" xfId="12" builtinId="22" customBuiltin="1"/>
    <cellStyle name="Procentowy" xfId="1" builtinId="5"/>
    <cellStyle name="Styl 1" xfId="43" xr:uid="{00000000-0005-0000-0000-000025000000}"/>
    <cellStyle name="Suma" xfId="18" builtinId="25" customBuiltin="1"/>
    <cellStyle name="Tekst objaśnienia" xfId="17" builtinId="53" customBuiltin="1"/>
    <cellStyle name="Tekst ostrzeżenia" xfId="15" builtinId="11" customBuiltin="1"/>
    <cellStyle name="Tytuł" xfId="2" builtinId="15" customBuiltin="1"/>
    <cellStyle name="Uwaga" xfId="16" builtinId="10" customBuiltin="1"/>
    <cellStyle name="Zły" xfId="8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1"/>
  <sheetViews>
    <sheetView showGridLines="0" tabSelected="1" view="pageBreakPreview" zoomScale="60" zoomScaleNormal="70" workbookViewId="0">
      <selection activeCell="R8" sqref="R8"/>
    </sheetView>
  </sheetViews>
  <sheetFormatPr defaultColWidth="9" defaultRowHeight="0" customHeight="1" zeroHeight="1"/>
  <cols>
    <col min="1" max="1" width="7.125" style="26" customWidth="1"/>
    <col min="2" max="2" width="23" style="26" customWidth="1"/>
    <col min="3" max="3" width="25.875" style="3" customWidth="1"/>
    <col min="4" max="4" width="35" style="3" customWidth="1"/>
    <col min="5" max="5" width="77.25" style="3" customWidth="1"/>
    <col min="6" max="6" width="19.5" style="3" customWidth="1"/>
    <col min="7" max="7" width="17.625" style="3" bestFit="1" customWidth="1"/>
    <col min="8" max="8" width="17.625" style="3" customWidth="1"/>
    <col min="9" max="9" width="19.125" style="3" customWidth="1"/>
    <col min="10" max="10" width="16.75" style="3" customWidth="1"/>
    <col min="11" max="11" width="16" style="3" customWidth="1"/>
    <col min="12" max="12" width="16.5" style="2" customWidth="1"/>
    <col min="13" max="13" width="12.875" style="2" customWidth="1"/>
    <col min="14" max="14" width="14.75" style="2" customWidth="1"/>
    <col min="15" max="15" width="17" style="2" customWidth="1"/>
    <col min="16" max="16" width="2.375" style="2" customWidth="1"/>
    <col min="17" max="17" width="19.25" style="2" customWidth="1"/>
    <col min="18" max="18" width="8.75" style="2" customWidth="1"/>
    <col min="19" max="19" width="25.75" style="2" customWidth="1"/>
    <col min="20" max="20" width="8.75" style="2" customWidth="1"/>
    <col min="21" max="21" width="9.375" style="2" customWidth="1"/>
    <col min="22" max="23" width="9.125" style="2" customWidth="1"/>
    <col min="24" max="16383" width="9" style="2"/>
    <col min="16384" max="16384" width="6.625" style="2" customWidth="1"/>
  </cols>
  <sheetData>
    <row r="1" spans="1:17 16384:16384" ht="96" customHeight="1">
      <c r="A1" s="37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  <c r="O1" s="1"/>
    </row>
    <row r="2" spans="1:17 16384:16384" ht="36" customHeight="1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1"/>
    </row>
    <row r="3" spans="1:17 16384:16384" ht="82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1"/>
    </row>
    <row r="4" spans="1:17 16384:16384" ht="18" customHeight="1">
      <c r="A4" s="28">
        <v>1</v>
      </c>
      <c r="B4" s="28">
        <v>2</v>
      </c>
      <c r="C4" s="28">
        <v>3</v>
      </c>
      <c r="D4" s="28">
        <v>4</v>
      </c>
      <c r="E4" s="28">
        <v>5</v>
      </c>
      <c r="F4" s="28">
        <v>6</v>
      </c>
      <c r="G4" s="28">
        <v>7</v>
      </c>
      <c r="H4" s="28">
        <v>8</v>
      </c>
      <c r="I4" s="28">
        <v>9</v>
      </c>
      <c r="J4" s="28">
        <v>10</v>
      </c>
      <c r="K4" s="28">
        <v>11</v>
      </c>
      <c r="L4" s="28">
        <v>12</v>
      </c>
      <c r="M4" s="28">
        <v>13</v>
      </c>
      <c r="N4" s="28">
        <v>14</v>
      </c>
    </row>
    <row r="5" spans="1:17 16384:16384" ht="92.25" customHeight="1">
      <c r="A5" s="9" t="s">
        <v>16</v>
      </c>
      <c r="B5" s="8" t="s">
        <v>17</v>
      </c>
      <c r="C5" s="9" t="s">
        <v>18</v>
      </c>
      <c r="D5" s="29" t="s">
        <v>19</v>
      </c>
      <c r="E5" s="29" t="s">
        <v>20</v>
      </c>
      <c r="F5" s="22">
        <v>24235884.289999999</v>
      </c>
      <c r="G5" s="22">
        <v>24235017.289999999</v>
      </c>
      <c r="H5" s="10">
        <f>I5+J5</f>
        <v>19388013.829999998</v>
      </c>
      <c r="I5" s="10">
        <v>19388013.829999998</v>
      </c>
      <c r="J5" s="10">
        <v>0</v>
      </c>
      <c r="K5" s="11">
        <v>96</v>
      </c>
      <c r="L5" s="5">
        <f>K5/100</f>
        <v>0.96</v>
      </c>
      <c r="M5" s="9" t="s">
        <v>21</v>
      </c>
      <c r="N5" s="35"/>
      <c r="O5" s="7"/>
      <c r="Q5" s="4"/>
    </row>
    <row r="6" spans="1:17 16384:16384" ht="92.25" customHeight="1">
      <c r="A6" s="9" t="s">
        <v>25</v>
      </c>
      <c r="B6" s="8" t="s">
        <v>17</v>
      </c>
      <c r="C6" s="9" t="s">
        <v>26</v>
      </c>
      <c r="D6" s="29" t="s">
        <v>27</v>
      </c>
      <c r="E6" s="29" t="s">
        <v>28</v>
      </c>
      <c r="F6" s="22">
        <v>24329519.129999999</v>
      </c>
      <c r="G6" s="22">
        <v>16995546.27</v>
      </c>
      <c r="H6" s="10">
        <v>13596437.029999999</v>
      </c>
      <c r="I6" s="10">
        <v>13596437.029999999</v>
      </c>
      <c r="J6" s="10">
        <v>0</v>
      </c>
      <c r="K6" s="11">
        <v>91</v>
      </c>
      <c r="L6" s="5">
        <v>0.91</v>
      </c>
      <c r="M6" s="9" t="s">
        <v>21</v>
      </c>
      <c r="N6" s="35"/>
      <c r="O6" s="7"/>
      <c r="Q6" s="4"/>
    </row>
    <row r="7" spans="1:17 16384:16384" ht="92.25" customHeight="1">
      <c r="A7" s="9" t="s">
        <v>29</v>
      </c>
      <c r="B7" s="8" t="s">
        <v>17</v>
      </c>
      <c r="C7" s="9" t="s">
        <v>30</v>
      </c>
      <c r="D7" s="29" t="s">
        <v>31</v>
      </c>
      <c r="E7" s="29" t="s">
        <v>32</v>
      </c>
      <c r="F7" s="22">
        <v>8474762.2400000002</v>
      </c>
      <c r="G7" s="22">
        <v>8474762.2400000002</v>
      </c>
      <c r="H7" s="10">
        <v>6779809.7999999998</v>
      </c>
      <c r="I7" s="10">
        <v>6779809.7999999998</v>
      </c>
      <c r="J7" s="10">
        <v>0</v>
      </c>
      <c r="K7" s="11">
        <v>91</v>
      </c>
      <c r="L7" s="5">
        <v>0.91</v>
      </c>
      <c r="M7" s="9" t="s">
        <v>21</v>
      </c>
      <c r="N7" s="35"/>
      <c r="O7" s="23"/>
      <c r="Q7" s="4"/>
    </row>
    <row r="8" spans="1:17 16384:16384" ht="39.75" customHeight="1">
      <c r="A8" s="31" t="s">
        <v>22</v>
      </c>
      <c r="B8" s="32" t="s">
        <v>22</v>
      </c>
      <c r="C8" s="31" t="s">
        <v>22</v>
      </c>
      <c r="D8" s="33" t="s">
        <v>22</v>
      </c>
      <c r="E8" s="30" t="s">
        <v>23</v>
      </c>
      <c r="F8" s="21">
        <f>SUM(F5:F7)</f>
        <v>57040165.660000004</v>
      </c>
      <c r="G8" s="21">
        <f t="shared" ref="G8:J8" si="0">SUM(G5:G7)</f>
        <v>49705325.800000004</v>
      </c>
      <c r="H8" s="21">
        <f t="shared" si="0"/>
        <v>39764260.659999996</v>
      </c>
      <c r="I8" s="14">
        <f>SUM(I5:I7)</f>
        <v>39764260.659999996</v>
      </c>
      <c r="J8" s="21">
        <f t="shared" si="0"/>
        <v>0</v>
      </c>
      <c r="K8" s="34" t="s">
        <v>22</v>
      </c>
      <c r="L8" s="34" t="s">
        <v>22</v>
      </c>
      <c r="M8" s="34" t="s">
        <v>22</v>
      </c>
      <c r="N8" s="34" t="s">
        <v>22</v>
      </c>
      <c r="O8" s="23"/>
      <c r="Q8" s="4"/>
    </row>
    <row r="9" spans="1:17 16384:16384" ht="50.25" customHeight="1">
      <c r="A9" s="40" t="s">
        <v>24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2"/>
      <c r="O9" s="23"/>
      <c r="Q9" s="4"/>
    </row>
    <row r="10" spans="1:17 16384:16384" ht="82.5" customHeight="1">
      <c r="A10" s="6" t="s">
        <v>2</v>
      </c>
      <c r="B10" s="6" t="s">
        <v>3</v>
      </c>
      <c r="C10" s="6" t="s">
        <v>4</v>
      </c>
      <c r="D10" s="6" t="s">
        <v>5</v>
      </c>
      <c r="E10" s="6" t="s">
        <v>6</v>
      </c>
      <c r="F10" s="6" t="s">
        <v>7</v>
      </c>
      <c r="G10" s="6" t="s">
        <v>8</v>
      </c>
      <c r="H10" s="6" t="s">
        <v>9</v>
      </c>
      <c r="I10" s="6" t="s">
        <v>10</v>
      </c>
      <c r="J10" s="6" t="s">
        <v>11</v>
      </c>
      <c r="K10" s="6" t="s">
        <v>12</v>
      </c>
      <c r="L10" s="6" t="s">
        <v>13</v>
      </c>
      <c r="M10" s="6" t="s">
        <v>14</v>
      </c>
      <c r="N10" s="6" t="s">
        <v>15</v>
      </c>
      <c r="O10" s="7"/>
      <c r="Q10" s="4"/>
    </row>
    <row r="11" spans="1:17 16384:16384" ht="17.25" customHeight="1">
      <c r="A11" s="28">
        <v>1</v>
      </c>
      <c r="B11" s="28">
        <v>2</v>
      </c>
      <c r="C11" s="28">
        <v>3</v>
      </c>
      <c r="D11" s="28">
        <v>4</v>
      </c>
      <c r="E11" s="28">
        <v>5</v>
      </c>
      <c r="F11" s="28">
        <v>6</v>
      </c>
      <c r="G11" s="28">
        <v>7</v>
      </c>
      <c r="H11" s="28">
        <v>8</v>
      </c>
      <c r="I11" s="28">
        <v>9</v>
      </c>
      <c r="J11" s="28">
        <v>10</v>
      </c>
      <c r="K11" s="28">
        <v>11</v>
      </c>
      <c r="L11" s="28">
        <v>12</v>
      </c>
      <c r="M11" s="28">
        <v>13</v>
      </c>
      <c r="N11" s="28">
        <v>14</v>
      </c>
      <c r="O11" s="7"/>
      <c r="Q11" s="4"/>
    </row>
    <row r="12" spans="1:17 16384:16384" ht="112.5" customHeight="1">
      <c r="A12" s="13" t="s">
        <v>16</v>
      </c>
      <c r="B12" s="12" t="s">
        <v>17</v>
      </c>
      <c r="C12" s="13" t="s">
        <v>33</v>
      </c>
      <c r="D12" s="27" t="s">
        <v>34</v>
      </c>
      <c r="E12" s="27" t="s">
        <v>35</v>
      </c>
      <c r="F12" s="21">
        <v>5375360.9800000004</v>
      </c>
      <c r="G12" s="21">
        <v>5374745.9800000004</v>
      </c>
      <c r="H12" s="14">
        <f>I12+J12</f>
        <v>4299796.78</v>
      </c>
      <c r="I12" s="14">
        <v>4299796.78</v>
      </c>
      <c r="J12" s="14">
        <v>0</v>
      </c>
      <c r="K12" s="15">
        <v>68</v>
      </c>
      <c r="L12" s="16">
        <f>K12/100</f>
        <v>0.68</v>
      </c>
      <c r="M12" s="13" t="s">
        <v>21</v>
      </c>
      <c r="N12" s="18" t="s">
        <v>22</v>
      </c>
      <c r="O12" s="7"/>
      <c r="Q12" s="4"/>
    </row>
    <row r="13" spans="1:17 16384:16384" ht="39.75" customHeight="1">
      <c r="A13" s="25" t="s">
        <v>22</v>
      </c>
      <c r="B13" s="25" t="s">
        <v>22</v>
      </c>
      <c r="C13" s="25" t="s">
        <v>22</v>
      </c>
      <c r="D13" s="25" t="s">
        <v>22</v>
      </c>
      <c r="E13" s="17" t="s">
        <v>23</v>
      </c>
      <c r="F13" s="22">
        <f>SUM(F12:F12)</f>
        <v>5375360.9800000004</v>
      </c>
      <c r="G13" s="22">
        <f>SUM(G12:G12)</f>
        <v>5374745.9800000004</v>
      </c>
      <c r="H13" s="22">
        <f>SUM(H12:H12)</f>
        <v>4299796.78</v>
      </c>
      <c r="I13" s="10">
        <f>SUM(I12:I12)</f>
        <v>4299796.78</v>
      </c>
      <c r="J13" s="10"/>
      <c r="K13" s="24" t="e" cm="1">
        <f t="array" ref="K13">#REF!</f>
        <v>#REF!</v>
      </c>
      <c r="L13" s="24" t="s">
        <v>22</v>
      </c>
      <c r="M13" s="24" t="s">
        <v>22</v>
      </c>
      <c r="N13" s="24" t="s">
        <v>22</v>
      </c>
      <c r="O13" s="23"/>
      <c r="Q13" s="4"/>
      <c r="XFD13" s="23"/>
    </row>
    <row r="14" spans="1:17 16384:16384" ht="32.25" customHeight="1">
      <c r="A14" s="19" t="s">
        <v>36</v>
      </c>
      <c r="B14" s="20"/>
      <c r="C14" s="20"/>
      <c r="D14" s="20"/>
      <c r="E14" s="20"/>
    </row>
    <row r="15" spans="1:17 16384:16384" ht="32.25" customHeight="1">
      <c r="A15" s="19" t="s">
        <v>37</v>
      </c>
      <c r="B15" s="20"/>
      <c r="C15" s="20"/>
      <c r="D15" s="20"/>
      <c r="E15" s="20"/>
      <c r="F15" s="2"/>
      <c r="G15" s="2"/>
      <c r="H15" s="2"/>
      <c r="I15" s="2"/>
      <c r="J15" s="2"/>
      <c r="K15" s="2"/>
    </row>
    <row r="16" spans="1:17 16384:16384" ht="32.25" customHeight="1">
      <c r="A16" s="19" t="s">
        <v>38</v>
      </c>
      <c r="B16" s="20"/>
      <c r="C16" s="20"/>
      <c r="D16" s="20"/>
      <c r="E16" s="20"/>
    </row>
    <row r="17" ht="53.25" hidden="1" customHeight="1"/>
    <row r="18" ht="67.5" hidden="1" customHeight="1"/>
    <row r="19" ht="47.25" hidden="1" customHeight="1"/>
    <row r="20" ht="51" hidden="1" customHeight="1"/>
    <row r="21" ht="45.75" hidden="1" customHeight="1"/>
    <row r="22" ht="1.5" customHeight="1"/>
    <row r="23" ht="0" hidden="1" customHeight="1"/>
    <row r="24" ht="0" hidden="1" customHeight="1"/>
    <row r="25" ht="0" hidden="1" customHeight="1"/>
    <row r="26" ht="0" hidden="1" customHeight="1"/>
    <row r="27" ht="0" hidden="1" customHeight="1"/>
    <row r="28" ht="0" hidden="1" customHeight="1"/>
    <row r="29" ht="0" hidden="1" customHeight="1"/>
    <row r="30" ht="0" hidden="1" customHeight="1"/>
    <row r="31" ht="0" hidden="1" customHeight="1"/>
  </sheetData>
  <sortState xmlns:xlrd2="http://schemas.microsoft.com/office/spreadsheetml/2017/richdata2" ref="A3:N19">
    <sortCondition descending="1" ref="K3:K19"/>
  </sortState>
  <mergeCells count="3">
    <mergeCell ref="A2:N2"/>
    <mergeCell ref="A1:N1"/>
    <mergeCell ref="A9:N9"/>
  </mergeCells>
  <printOptions horizontalCentered="1"/>
  <pageMargins left="3.937007874015748E-2" right="3.937007874015748E-2" top="0.74803149606299213" bottom="0.74803149606299213" header="0.31496062992125984" footer="0.31496062992125984"/>
  <pageSetup paperSize="9" scale="41" orientation="landscape" r:id="rId1"/>
  <headerFooter>
    <oddFooter>Strona &amp;P z &amp;N</oddFooter>
  </headerFooter>
  <colBreaks count="1" manualBreakCount="1">
    <brk id="1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3e258df-16cb-4507-b678-b498e48e58c8" xsi:nil="true"/>
    <lcf76f155ced4ddcb4097134ff3c332f xmlns="153e0a85-a7de-4c25-b915-33607e7cdfc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1215AB14638FF4F90A4EEE6C3B10DF6" ma:contentTypeVersion="16" ma:contentTypeDescription="Utwórz nowy dokument." ma:contentTypeScope="" ma:versionID="c4174a684585c05993215e5f93f43216">
  <xsd:schema xmlns:xsd="http://www.w3.org/2001/XMLSchema" xmlns:xs="http://www.w3.org/2001/XMLSchema" xmlns:p="http://schemas.microsoft.com/office/2006/metadata/properties" xmlns:ns2="13e258df-16cb-4507-b678-b498e48e58c8" xmlns:ns3="153e0a85-a7de-4c25-b915-33607e7cdfca" targetNamespace="http://schemas.microsoft.com/office/2006/metadata/properties" ma:root="true" ma:fieldsID="2c8e55d5a41a828309ae5565d5690c68" ns2:_="" ns3:_="">
    <xsd:import namespace="13e258df-16cb-4507-b678-b498e48e58c8"/>
    <xsd:import namespace="153e0a85-a7de-4c25-b915-33607e7cdfc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258df-16cb-4507-b678-b498e48e58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342b020-5480-4ad9-9b04-5b7b9c9178cc}" ma:internalName="TaxCatchAll" ma:showField="CatchAllData" ma:web="13e258df-16cb-4507-b678-b498e48e58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3e0a85-a7de-4c25-b915-33607e7cdf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i obrazów" ma:readOnly="false" ma:fieldId="{5cf76f15-5ced-4ddc-b409-7134ff3c332f}" ma:taxonomyMulti="true" ma:sspId="f59826dd-81f9-4185-b799-38ca75abce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0789E4-3A8F-485C-80B8-78DAF72BA961}">
  <ds:schemaRefs>
    <ds:schemaRef ds:uri="http://schemas.microsoft.com/office/2006/documentManagement/types"/>
    <ds:schemaRef ds:uri="153e0a85-a7de-4c25-b915-33607e7cdfca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elements/1.1/"/>
    <ds:schemaRef ds:uri="13e258df-16cb-4507-b678-b498e48e58c8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819F872-3481-4A15-BA7F-48C06D8D84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88C06C-E42B-417D-AE44-390E1E9706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e258df-16cb-4507-b678-b498e48e58c8"/>
    <ds:schemaRef ds:uri="153e0a85-a7de-4c25-b915-33607e7cdf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4.3.2 107</vt:lpstr>
      <vt:lpstr>'4.3.2 107'!Tytuły_wydruku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Ostałowski Piotr</dc:creator>
  <cp:keywords/>
  <dc:description/>
  <cp:lastModifiedBy>Kiryluk Justyna</cp:lastModifiedBy>
  <cp:revision/>
  <cp:lastPrinted>2023-05-16T12:39:11Z</cp:lastPrinted>
  <dcterms:created xsi:type="dcterms:W3CDTF">2016-04-12T10:40:23Z</dcterms:created>
  <dcterms:modified xsi:type="dcterms:W3CDTF">2023-05-31T07:42:43Z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0x01010071215AB14638FF4F90A4EEE6C3B10DF6</vt:lpwstr>
  </property>
  <property fmtid="{D5CDD505-2E9C-101B-9397-08002B2CF9AE}" pid="3" name="Order">
    <vt:r8>17775200</vt:r8>
  </property>
</Properties>
</file>