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0.1.65\wom-r\!Perspektywa 2014-2020\Działanie 3.3\5_RPMA.03.03.00-IP.01-14-102_19\Zarząd\2. Uchwała dofinansowująca rezerwę (w trakcie)\na stronę www\"/>
    </mc:Choice>
  </mc:AlternateContent>
  <bookViews>
    <workbookView showSheetTabs="0" xWindow="0" yWindow="0" windowWidth="28800" windowHeight="16260"/>
  </bookViews>
  <sheets>
    <sheet name="4.3 078" sheetId="2" r:id="rId1"/>
  </sheets>
  <definedNames>
    <definedName name="_xlnm._FilterDatabase" localSheetId="0" hidden="1">'4.3 078'!#REF!</definedName>
    <definedName name="kurs">'4.3 078'!#REF!</definedName>
    <definedName name="_xlnm.Print_Area" localSheetId="0">'4.3 078'!$A$1:$N$41</definedName>
    <definedName name="_xlnm.Print_Titles" localSheetId="0">'4.3 078'!$3:$3</definedName>
  </definedNames>
  <calcPr calcId="162913"/>
</workbook>
</file>

<file path=xl/calcChain.xml><?xml version="1.0" encoding="utf-8"?>
<calcChain xmlns="http://schemas.openxmlformats.org/spreadsheetml/2006/main">
  <c r="J41" i="2" l="1"/>
  <c r="H31" i="2"/>
  <c r="H32" i="2"/>
  <c r="H33" i="2"/>
  <c r="H34" i="2"/>
  <c r="H35" i="2"/>
  <c r="H36" i="2"/>
  <c r="H37" i="2"/>
  <c r="H38" i="2"/>
  <c r="H39" i="2"/>
  <c r="H40" i="2"/>
  <c r="H30" i="2"/>
  <c r="G41" i="2"/>
  <c r="I41" i="2"/>
  <c r="F41" i="2"/>
  <c r="H29" i="2" l="1"/>
  <c r="H28" i="2"/>
  <c r="L28" i="2"/>
  <c r="H13" i="2" l="1"/>
  <c r="H14" i="2"/>
  <c r="H15" i="2"/>
  <c r="H16" i="2"/>
  <c r="H17" i="2"/>
  <c r="H18" i="2"/>
  <c r="H19" i="2"/>
  <c r="H20" i="2"/>
  <c r="H21" i="2"/>
  <c r="H22" i="2"/>
  <c r="H23" i="2"/>
  <c r="H24" i="2"/>
  <c r="H25" i="2"/>
  <c r="H26" i="2"/>
  <c r="H27" i="2"/>
  <c r="H11" i="2"/>
  <c r="H12" i="2"/>
  <c r="H9" i="2"/>
  <c r="H10" i="2"/>
  <c r="H7" i="2"/>
  <c r="H8" i="2"/>
  <c r="H6" i="2"/>
  <c r="H5" i="2"/>
  <c r="L25" i="2"/>
  <c r="H41" i="2" l="1"/>
  <c r="L29" i="2"/>
  <c r="L30" i="2"/>
  <c r="L31" i="2"/>
  <c r="L32" i="2"/>
  <c r="L33" i="2"/>
  <c r="L34" i="2"/>
  <c r="L35" i="2"/>
  <c r="L36" i="2"/>
  <c r="L37" i="2"/>
  <c r="L5" i="2"/>
  <c r="L40" i="2" l="1"/>
  <c r="L39" i="2"/>
  <c r="L38" i="2"/>
  <c r="L27" i="2"/>
  <c r="L26" i="2"/>
  <c r="L24" i="2"/>
  <c r="L23" i="2"/>
  <c r="L22" i="2"/>
  <c r="L21" i="2"/>
  <c r="L20" i="2"/>
  <c r="L19" i="2"/>
  <c r="L18" i="2"/>
  <c r="L17" i="2"/>
  <c r="L16" i="2"/>
  <c r="L15" i="2"/>
  <c r="L8" i="2"/>
  <c r="L9" i="2"/>
  <c r="L10" i="2"/>
  <c r="L11" i="2"/>
  <c r="L12" i="2"/>
  <c r="L13" i="2"/>
  <c r="L14" i="2"/>
  <c r="L7" i="2"/>
  <c r="L6" i="2"/>
</calcChain>
</file>

<file path=xl/sharedStrings.xml><?xml version="1.0" encoding="utf-8"?>
<sst xmlns="http://schemas.openxmlformats.org/spreadsheetml/2006/main" count="267" uniqueCount="166">
  <si>
    <t>Tytuł projektu</t>
  </si>
  <si>
    <t>Wydatki kwalifikowane</t>
  </si>
  <si>
    <t>Nazwa wnioskodawcy</t>
  </si>
  <si>
    <t>1</t>
  </si>
  <si>
    <t>2</t>
  </si>
  <si>
    <t>3</t>
  </si>
  <si>
    <t>4</t>
  </si>
  <si>
    <t>5</t>
  </si>
  <si>
    <t>6</t>
  </si>
  <si>
    <t>7</t>
  </si>
  <si>
    <t>8</t>
  </si>
  <si>
    <t>9</t>
  </si>
  <si>
    <t>10</t>
  </si>
  <si>
    <t>11</t>
  </si>
  <si>
    <t>12</t>
  </si>
  <si>
    <t>13</t>
  </si>
  <si>
    <t>14</t>
  </si>
  <si>
    <t>Lp.</t>
  </si>
  <si>
    <t>Numer RPMA</t>
  </si>
  <si>
    <t xml:space="preserve">SUMA:        </t>
  </si>
  <si>
    <t>Liczba punktów uzyskana przez projekt</t>
  </si>
  <si>
    <t>Instytucja Organizująca Konkurs / Instytucja prowadząca nabór</t>
  </si>
  <si>
    <t>Wnioskowane dofinansowanie ogółem (UE+BP)</t>
  </si>
  <si>
    <t>Wnioskowane dofinansowanie (UE)</t>
  </si>
  <si>
    <t>Komentarz**</t>
  </si>
  <si>
    <t>Mazowiecka Jednostka Wdrażania Programów Unijnych</t>
  </si>
  <si>
    <t>Brak danych</t>
  </si>
  <si>
    <t>Kategoria interwencji</t>
  </si>
  <si>
    <t>Wartość projektu ogółem</t>
  </si>
  <si>
    <t>Procent maksymalnej liczby punktów możliwych do zdobycia *</t>
  </si>
  <si>
    <t>19</t>
  </si>
  <si>
    <t>20</t>
  </si>
  <si>
    <t>21</t>
  </si>
  <si>
    <t>22</t>
  </si>
  <si>
    <t>23</t>
  </si>
  <si>
    <t>25</t>
  </si>
  <si>
    <t>26</t>
  </si>
  <si>
    <t>27</t>
  </si>
  <si>
    <t>15</t>
  </si>
  <si>
    <t>16</t>
  </si>
  <si>
    <t>17</t>
  </si>
  <si>
    <t>18</t>
  </si>
  <si>
    <t xml:space="preserve">Wnioskowane dofinansowanie (BP) </t>
  </si>
  <si>
    <t>28</t>
  </si>
  <si>
    <t>29</t>
  </si>
  <si>
    <t>30</t>
  </si>
  <si>
    <t>31</t>
  </si>
  <si>
    <t>32</t>
  </si>
  <si>
    <t>33</t>
  </si>
  <si>
    <t>34</t>
  </si>
  <si>
    <t>35</t>
  </si>
  <si>
    <t>36</t>
  </si>
  <si>
    <t>GUMEX Producent Części Motoryzacyjnych - Arkadiusz Szot</t>
  </si>
  <si>
    <t>Rozwój oferty Polfer PI SA w wyniku rozbudowy parku maszyn produkcyjnych i poszerzenia gamy oferowanych innowacyjnych elementów indukcyjnych w oparciu o posiadane wyniki prac B&amp;R.</t>
  </si>
  <si>
    <t>POLFER Podzespoły Indukcyjne S.A.</t>
  </si>
  <si>
    <t>Wdrożenie innowacyjnych elementów do protez ortopedycznych firmy Tomplast</t>
  </si>
  <si>
    <t>Wdrożenie wyników prac B+R w Termi die Wand</t>
  </si>
  <si>
    <t>Wdrożenie wyników prac B+R w KAMEL STEEL S.C.</t>
  </si>
  <si>
    <t>TOMASZ KOKOSZKO "TOMPLAST"</t>
  </si>
  <si>
    <t>Paweł Pytka Termi die Wand</t>
  </si>
  <si>
    <t>Kamel Steel Spółka Cywilna B. Metlerski, E.Fiołna, K. Metlerski</t>
  </si>
  <si>
    <t>Wdrożenie na rynek międzynarodowy autorskiego optymalizatora z analizatorem napięcia oraz modułem GSM celem rozwoju EKO VOLT Sp. z o.o.</t>
  </si>
  <si>
    <t>GLAREK ARKADIUSZ GLARCZYŃSKI</t>
  </si>
  <si>
    <t>EKO VOLT SPÓŁKA Z OGRANICZONĄ ODPOWIEDZIALNOŚCIĄ</t>
  </si>
  <si>
    <t>RPMA.03.03.00-14-d870/20</t>
  </si>
  <si>
    <t>RPMA.03.03.00-14-d879/20</t>
  </si>
  <si>
    <t>RPMA.03.03.00-14-d890/20</t>
  </si>
  <si>
    <t>RPMA.03.03.00-14-d885/20</t>
  </si>
  <si>
    <t>RPMA.03.03.00-14-d833/20</t>
  </si>
  <si>
    <t>RPMA.03.03.00-14-d851/20</t>
  </si>
  <si>
    <t>RPMA.03.03.00-14-d871/20</t>
  </si>
  <si>
    <t>RPMA.03.03.00-14-d858/20</t>
  </si>
  <si>
    <t>RPMA.03.03.00-14-d895/20</t>
  </si>
  <si>
    <t>RPMA.03.03.00-14-d855/20</t>
  </si>
  <si>
    <t>RPMA.03.03.00-14-d864/20</t>
  </si>
  <si>
    <t>RPMA.03.03.00-14-d896/20</t>
  </si>
  <si>
    <t>RPMA.03.03.00-14-d829/20</t>
  </si>
  <si>
    <t>RPMA.03.03.00-14-d850/20</t>
  </si>
  <si>
    <t>RPMA.03.03.00-14-d878/20</t>
  </si>
  <si>
    <t>RPMA.03.03.00-14-d884/20</t>
  </si>
  <si>
    <t>RPMA.03.03.00-14-d817/20</t>
  </si>
  <si>
    <t>RPMA.03.03.00-14-d811/20</t>
  </si>
  <si>
    <t>RPMA.03.03.00-14-d902/20</t>
  </si>
  <si>
    <t>RPMA.03.03.00-14-d844/20</t>
  </si>
  <si>
    <t>RPMA.03.03.00-14-d865/20</t>
  </si>
  <si>
    <t>RPMA.03.03.00-14-d903/20</t>
  </si>
  <si>
    <t>RPMA.03.03.00-14-d816/20</t>
  </si>
  <si>
    <t>Phenix sp. z o.o.</t>
  </si>
  <si>
    <t>IZO-BET Spółka z ograniczoną odpowiedzialnością</t>
  </si>
  <si>
    <t>Meverywhere Sp. z o.o.</t>
  </si>
  <si>
    <t>THERMO Marcin Janus</t>
  </si>
  <si>
    <t>POLARGOS SPÓŁKA Z OGRANICZONĄ ODPOWIEDZIALNOŚCIĄ</t>
  </si>
  <si>
    <t>"BAUTECH" SPÓŁKA Z OGRANICZONĄ ODPOWIEDZIALNOŚCIĄ</t>
  </si>
  <si>
    <t xml:space="preserve">Fabryka Opakowaniamax Spółka z Ograniczoną Odpowiedzialnością </t>
  </si>
  <si>
    <t>LUWIX ZAJKOWSKI SPÓŁKA JAWNA</t>
  </si>
  <si>
    <t>"LENAAL" SPÓŁKA Z OGRANICZONA ODPOWIEDZIALNOŚCIĄ SPÓŁKA KOMANDYTOWA</t>
  </si>
  <si>
    <t xml:space="preserve">Grzegorz Laszuk, prowadzący działalność gospodarczą pod firmą EMG Events Grzegorz Laszuk </t>
  </si>
  <si>
    <t>NOVMAX SPÓŁKA Z OGRANICZONA ODPOWIEDZIALNOŚCIĄ SPÓŁKA KOMANDYTOWA</t>
  </si>
  <si>
    <t>ŻUKOWO SPÓŁKA Z OGRANICZONĄ ODPOWIEDZIALNOŚCIĄ</t>
  </si>
  <si>
    <t>FRIMATRAIL FRENOPLAST S.A.</t>
  </si>
  <si>
    <t xml:space="preserve">Przedsiębiorstwo Produkcyjno-Handlowe i Usługowe "BOLID" Spółka z ograniczoną odpowiedzialnością </t>
  </si>
  <si>
    <t>AMARGO SPÓŁKA Z OGRANICZONĄ ODPOWIEDZIALNOŚCIĄ SPÓŁKA KOMANDYTOWA</t>
  </si>
  <si>
    <t>Norel Dr Wilsz s.c., Jakub Wilsz, Krystyna Wilsz</t>
  </si>
  <si>
    <t>JAKMET Spółka z ograniczoną odpowiedzialnością Spółka komandytowa</t>
  </si>
  <si>
    <t>Pek-Mont Spółka z ograniczoną odpowiedzialnością</t>
  </si>
  <si>
    <t>Wprowadzenie do produkcji nowych modeli samochodowych fotelików dziecięcych w oparciu o własne wyniki prac B+R</t>
  </si>
  <si>
    <t>Wdrożenie wyników prac B+R w zakresie szczelnych izolacji termicznych oraz akustycznych urządzeń przemysłowych pracujących w środowiskach o podwyższonej strefie wybuchowości i korozyjności C4</t>
  </si>
  <si>
    <t>Wdrożenie wyników prac badawczo-rozwojowych w zakresie innowacyjnych usług hostingowych w oparciu o autorską koncepcję Disaster Recovery Center</t>
  </si>
  <si>
    <t>Wzrost konkurencyjności i rozwój potencjału innowacyjności przedsiębiorstwa THERMO Marcin Janus poprzez realizację działań inwestycyjnych, których efektem będzie wprowadzanie na rynek, dzięki wdrożeniu własnych prac B+R, nowatorskiej technologicznie i innowacyjnej w funkcjonalności linii nowych produktów urządzeń filtracyjnych powietrza oraz modułu chłodzenia do rekuperatorów, przeznaczonych do zastosowań w powierzchniach mieszkalnych oraz przestrzeniach użytkowych (biurowych, produkcyjnych, magazynowych)</t>
  </si>
  <si>
    <t xml:space="preserve">Wdrożenie wyników prac badawczo-rozwojowych w zakresie opracowania innowacyjnej bramy przeciwhałasowej </t>
  </si>
  <si>
    <t>Wdrożenie do produkcji własnych wyników prac B+R w zakresie nowatorskiego, kompleksowego systemu antybakteryjnych posadzek cienkowarstwowych</t>
  </si>
  <si>
    <t>Wdrożenie wyników prac B+R w FABRYKA OPAKOWANIAMAX sp. z o.o</t>
  </si>
  <si>
    <t>Wzrost konkurencyjności firmy Luwix Zajkowski Sp. J. przez wdrożenie innowacyjnych produktów</t>
  </si>
  <si>
    <t>Wdrożenie w firmie "LENAAL" Sp. z o.o. Sp. k. innowacji produktowych na rynek globalny.</t>
  </si>
  <si>
    <t>Wdrożenie innowacji produktowej obejmującej usługę oprawy wizualnej widowisk jako interaktywnego wielowymiarowego elementu scenografii poprzez komercjalizację wyników prac B+R zrealizowanych przez EMG Events Grzegorz Laszuk</t>
  </si>
  <si>
    <t>Implementacja własnych i zleconych prac B+R celem wdrożenia nowego produktu w postaci biodegradowalnych siatek wytłaczanych w postaci rękawa.</t>
  </si>
  <si>
    <t>Wdrożenie wyników prac B+R w przedsiębiorstwie Żukowo Sp. z o.o.</t>
  </si>
  <si>
    <t>Dywersyfikacja produkcji zakładu wytwarzającego materiały cierne dla kolejnictwa poprzez wdrożenie do produkcji wyników prac badawczo-rozwojowych – kompozytowej wstawki hamulcowej typu LL prasowanej na zimno.</t>
  </si>
  <si>
    <t>Wdrożenie i wprowadzenie na rynek nowego Przemysłowego Osuszacza OWJS</t>
  </si>
  <si>
    <t xml:space="preserve">Wdrożenie na rynek innowacyjnych zbiorników firmy AMARGO </t>
  </si>
  <si>
    <t>"NEODERM LABORATORY - KOSMETYCZNA APTEKA": Wzrost konkurencyjności, rozwój potencjału innowacyjności oraz unowocześnienie technologiczne przedsiębiorstwa NOREL Dr Wilsz s.c., Jakub Wilsz, Krystyna Wilsz poprzez realizację działań inwestycyjnych, których celem będzie wdrożenie na rynek innowacyjnych linii produktów kosmetycznych NEODERM LABORATORY oraz znaczące ulepszenie technologiczne funkcjonalności dotychczasowych linii produktowych.</t>
  </si>
  <si>
    <t>Wdrożenie na rynek nowego produktu w postaci szafy vStore będącego wynikiem własnych prac B+R</t>
  </si>
  <si>
    <t>Innowacyjny system energooszczędnej, wielostopniowej regulacji temperatury gotowania produktów mącznych w urządzeniach Pek-Mont.</t>
  </si>
  <si>
    <t>"Wzrost konkurencyjności firmy GLAREK, poprzez wdrożenie wyników prac B+R nad opracowaniem składu mieszanki z udziałem tworzyw pochodzących z recyklingu oraz modelu systemu monitoringu produkcji, integrującego autorskie urządzenia licząco wykonawcze”</t>
  </si>
  <si>
    <t>067</t>
  </si>
  <si>
    <t>069</t>
  </si>
  <si>
    <t>082</t>
  </si>
  <si>
    <t>24</t>
  </si>
  <si>
    <t>RPMA.03.03.00-14-d812/20</t>
  </si>
  <si>
    <t>RPMA.03.03.00-14-d814/20</t>
  </si>
  <si>
    <t>RPMA.03.03.00-14-d824/20</t>
  </si>
  <si>
    <t>RPMA.03.03.00-14-d832/20</t>
  </si>
  <si>
    <t>RPMA.03.03.00-14-d843/20</t>
  </si>
  <si>
    <t>RPMA.03.03.00-14-d898/20</t>
  </si>
  <si>
    <t>RPMA.03.03.00-14-d820/20</t>
  </si>
  <si>
    <t>RPMA.03.03.00-14-d889/20</t>
  </si>
  <si>
    <t>RPMA.03.03.00-14-d840/20</t>
  </si>
  <si>
    <t>RPMA.03.03.00-14-d861/20</t>
  </si>
  <si>
    <t>RPMA.03.03.00-14-d846/20</t>
  </si>
  <si>
    <t>RPMA.03.03.00-14-d857/20</t>
  </si>
  <si>
    <t>RPMA.03.03.00-14-d745/19</t>
  </si>
  <si>
    <t>Wdrożenie innowacyjnych etykiet o zwiększonej odporności na mikroorganizmy</t>
  </si>
  <si>
    <t>Podniesienie konkurencyjności firmy poprzez zakup środków trwałych oraz wdrożenie wyników zakupionych badań</t>
  </si>
  <si>
    <t>Wzrost konkurencyjności i rozwój firmy AGAFLEX Sp. z o.o. poprzez wdrożenie wyników prac B+R i uruchomienie specjalistycznej linii technologicznej do produkcji innowacyjnych złączek samozaciskowych AGA EXACT</t>
  </si>
  <si>
    <t>Wdrożenie wyników B+R do produkcji ekologicznych i biodegradowalnych opakowań produktów firmy BMB</t>
  </si>
  <si>
    <t>Wdrożenie nowej technologii wytwarzania wozów paszowych dwuślimakowych z innowacyjnym zespołem mieszającym</t>
  </si>
  <si>
    <t xml:space="preserve">Wdrożenie wyników prac badawczych w celu wprowadzenia na rynek innowacyjnych ekologicznych usług w obszarze produkcji zabawek dla dzieci </t>
  </si>
  <si>
    <t>Stworzenie Centrum Terapii i Rehabilitacji Osób Uzależnionych w Józefowie dzięki wdrożeniu prac B+R</t>
  </si>
  <si>
    <t xml:space="preserve">Wdrożenie innowacyjnej technologii fotostabilizacji opakowań giętkich i etykiet. </t>
  </si>
  <si>
    <t>EXPI360 - MOBILNA SALA DO WIELOOSOBOWYCH GIER Z EKRANEM 360 STOPNI - WDROŻENIE WYNIKÓW PRAC B+R</t>
  </si>
  <si>
    <t>Podniesienie konkurencyjności firmy poprzez zakup środków trwałych oraz wdrożenie zakupionego patentu</t>
  </si>
  <si>
    <t>Zwiększenie konkurencyjności P.P.H.U.iT. „MARTER” Góreccy Spółka Jawna dzięki wdrożeniu innowacji produktowej i procesowej dotyczącej produkcji wód butelkowanych w ekologicznym opakowaniu.</t>
  </si>
  <si>
    <t>Wprowadzenie na rynek nowych produktów przez firmę GUMEX Producent Części Motoryzacyjnych - Arkadiusz Szot w oparciu o wdrożenie prac B+R (na podstawie raportu z prac B+R przeprowadzonych przez GUMEX)</t>
  </si>
  <si>
    <t>Bożena Świeboda TOPAK DRUK</t>
  </si>
  <si>
    <t>ARTBUD RADOM Sp.z o.o.</t>
  </si>
  <si>
    <t>AGAFLEX SPÓŁKA Z OGRANICZONA ODPOWIEDZIALNOSCIA</t>
  </si>
  <si>
    <t>BMB Spółka z ograniczoną odpowiedzialnością</t>
  </si>
  <si>
    <t>"ZAMET" Zabielski Spółka jawna</t>
  </si>
  <si>
    <t xml:space="preserve">EcoCardToys sp. z o.o. sp. k. </t>
  </si>
  <si>
    <t>OTWOCKI ZAKŁAD OPIEKUŃCZO-PIELĘGNACYJNY DOM POMOCY SPOŁECZNEJ JACEK PAC</t>
  </si>
  <si>
    <t>A-Z COLOR SPÓŁKA Z OGRANICZONĄ ODPOWIEDZIALNOŚCIĄ SPÓŁKA KOMANDYTOWA</t>
  </si>
  <si>
    <t>DODO4STORY SP. Z O.O.</t>
  </si>
  <si>
    <t>BUDROMEX RADOM EMILIA PODSIADŁA</t>
  </si>
  <si>
    <t>Przedsiębiorstwo Produkcyjno-Handlowo-Usługowe i Transportowe „MARTER” Góreccy Spółka Jawna</t>
  </si>
  <si>
    <t>Projekt skierowany do dofinansowania</t>
  </si>
  <si>
    <t>Projekty wybrane do dofinansowania w trybie konkursowym dla Regionalnego Programu Operacyjnego Województwa Mazowieckiego 2014-2020 w ramach konkursu nr RPMA.03.03.00-IP.01-14-102/19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</si>
</sst>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zł-415]_-;\-* #,##0.00\ [$zł-415]_-;_-* &quot;-&quot;??\ [$zł-415]_-;_-@_-"/>
    <numFmt numFmtId="165" formatCode="#,##0.00\ &quot;zł&quot;"/>
  </numFmts>
  <fonts count="24">
    <font>
      <sz val="11"/>
      <color theme="1"/>
      <name val="Czcionka tekstu podstawowego"/>
      <family val="2"/>
      <charset val="238"/>
    </font>
    <font>
      <sz val="11"/>
      <color theme="1"/>
      <name val="Czcionka tekstu podstawowego"/>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theme="1"/>
      <name val="Arial"/>
      <family val="2"/>
      <charset val="238"/>
    </font>
    <font>
      <b/>
      <sz val="11"/>
      <color theme="1"/>
      <name val="Arial"/>
      <family val="2"/>
      <charset val="238"/>
    </font>
    <font>
      <b/>
      <sz val="16"/>
      <color theme="1"/>
      <name val="Arial"/>
      <family val="2"/>
      <charset val="238"/>
    </font>
    <font>
      <sz val="11"/>
      <color theme="0"/>
      <name val="Arial"/>
      <family val="2"/>
      <charset val="238"/>
    </font>
    <font>
      <b/>
      <sz val="18"/>
      <color theme="1"/>
      <name val="Arial"/>
      <family val="2"/>
      <charset val="238"/>
    </font>
    <font>
      <sz val="11"/>
      <color theme="4" tint="0.79998168889431442"/>
      <name val="Arial"/>
      <family val="2"/>
      <charset val="23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indexed="64"/>
      </left>
      <right/>
      <top style="thin">
        <color indexed="64"/>
      </top>
      <bottom style="thin">
        <color indexed="64"/>
      </bottom>
      <diagonal/>
    </border>
    <border>
      <left style="thin">
        <color theme="1"/>
      </left>
      <right/>
      <top/>
      <bottom style="thin">
        <color theme="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11">
      <alignment horizontal="center" vertical="center" wrapText="1"/>
    </xf>
  </cellStyleXfs>
  <cellXfs count="43">
    <xf numFmtId="0" fontId="0" fillId="0" borderId="0" xfId="0"/>
    <xf numFmtId="0" fontId="18" fillId="0" borderId="0" xfId="0" applyFont="1" applyAlignment="1">
      <alignment vertical="center" wrapText="1"/>
    </xf>
    <xf numFmtId="0" fontId="18" fillId="0" borderId="0" xfId="0" applyFont="1"/>
    <xf numFmtId="0" fontId="18" fillId="0" borderId="0" xfId="0" applyFont="1" applyAlignment="1">
      <alignment horizontal="center" vertical="center"/>
    </xf>
    <xf numFmtId="0" fontId="18" fillId="0" borderId="0" xfId="0" applyFont="1" applyAlignment="1">
      <alignment vertical="center"/>
    </xf>
    <xf numFmtId="164" fontId="18" fillId="0" borderId="0" xfId="0" applyNumberFormat="1" applyFont="1"/>
    <xf numFmtId="0" fontId="19" fillId="33" borderId="10" xfId="0" applyFont="1" applyFill="1" applyBorder="1" applyAlignment="1">
      <alignment horizontal="center" vertical="center" wrapText="1"/>
    </xf>
    <xf numFmtId="0" fontId="19" fillId="33" borderId="14" xfId="0" applyFont="1" applyFill="1" applyBorder="1" applyAlignment="1">
      <alignment horizontal="center" vertical="center" wrapText="1"/>
    </xf>
    <xf numFmtId="49" fontId="18" fillId="33" borderId="12" xfId="0" applyNumberFormat="1" applyFont="1" applyFill="1" applyBorder="1" applyAlignment="1">
      <alignment horizontal="center" vertical="center"/>
    </xf>
    <xf numFmtId="10" fontId="18" fillId="0" borderId="0" xfId="0" applyNumberFormat="1" applyFont="1"/>
    <xf numFmtId="49" fontId="18" fillId="33" borderId="10"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8" fillId="34" borderId="15" xfId="0" applyNumberFormat="1" applyFont="1" applyFill="1" applyBorder="1" applyAlignment="1">
      <alignment horizontal="center" vertical="center"/>
    </xf>
    <xf numFmtId="49" fontId="18" fillId="34" borderId="10" xfId="0" applyNumberFormat="1" applyFont="1" applyFill="1" applyBorder="1" applyAlignment="1">
      <alignment horizontal="center" vertical="center" wrapText="1"/>
    </xf>
    <xf numFmtId="49" fontId="18" fillId="34" borderId="10" xfId="0" applyNumberFormat="1" applyFont="1" applyFill="1" applyBorder="1" applyAlignment="1">
      <alignment horizontal="center" vertical="center"/>
    </xf>
    <xf numFmtId="0" fontId="18" fillId="0" borderId="10"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18" fillId="34" borderId="10" xfId="0" applyNumberFormat="1" applyFont="1" applyFill="1" applyBorder="1" applyAlignment="1">
      <alignment horizontal="center" vertical="center" wrapText="1"/>
    </xf>
    <xf numFmtId="49" fontId="18" fillId="33" borderId="13" xfId="0" applyNumberFormat="1" applyFont="1" applyFill="1" applyBorder="1" applyAlignment="1">
      <alignment horizontal="center" vertical="center"/>
    </xf>
    <xf numFmtId="4" fontId="21" fillId="0" borderId="10" xfId="0" applyNumberFormat="1" applyFont="1" applyFill="1" applyBorder="1" applyAlignment="1">
      <alignment horizontal="center" vertical="center" wrapText="1"/>
    </xf>
    <xf numFmtId="10" fontId="23" fillId="34" borderId="10" xfId="1" applyNumberFormat="1" applyFont="1" applyFill="1" applyBorder="1" applyAlignment="1">
      <alignment horizontal="center" vertical="center"/>
    </xf>
    <xf numFmtId="44" fontId="18" fillId="0" borderId="10" xfId="0" applyNumberFormat="1" applyFont="1" applyFill="1" applyBorder="1" applyAlignment="1">
      <alignment vertical="center"/>
    </xf>
    <xf numFmtId="165" fontId="18" fillId="0" borderId="0" xfId="0" applyNumberFormat="1" applyFont="1"/>
    <xf numFmtId="44" fontId="18" fillId="0" borderId="0" xfId="0" applyNumberFormat="1" applyFont="1"/>
    <xf numFmtId="165" fontId="21" fillId="35" borderId="10" xfId="0" applyNumberFormat="1" applyFont="1" applyFill="1" applyBorder="1" applyAlignment="1">
      <alignment vertical="center"/>
    </xf>
    <xf numFmtId="164" fontId="21" fillId="0" borderId="10" xfId="0" applyNumberFormat="1" applyFont="1" applyFill="1" applyBorder="1" applyAlignment="1">
      <alignment vertical="center"/>
    </xf>
    <xf numFmtId="0" fontId="18" fillId="34" borderId="10" xfId="1" applyNumberFormat="1" applyFont="1" applyFill="1" applyBorder="1" applyAlignment="1">
      <alignment horizontal="center" vertical="center" wrapText="1"/>
    </xf>
    <xf numFmtId="44" fontId="18" fillId="34" borderId="10" xfId="0" applyNumberFormat="1" applyFont="1" applyFill="1" applyBorder="1" applyAlignment="1">
      <alignment horizontal="center" vertical="center"/>
    </xf>
    <xf numFmtId="165" fontId="18" fillId="34" borderId="10" xfId="0" applyNumberFormat="1" applyFont="1" applyFill="1" applyBorder="1" applyAlignment="1">
      <alignment horizontal="center" vertical="center"/>
    </xf>
    <xf numFmtId="2" fontId="18" fillId="34" borderId="10" xfId="0" applyNumberFormat="1" applyFont="1" applyFill="1" applyBorder="1" applyAlignment="1">
      <alignment horizontal="center" vertical="center"/>
    </xf>
    <xf numFmtId="10" fontId="18" fillId="34" borderId="10" xfId="1" applyNumberFormat="1" applyFont="1" applyFill="1" applyBorder="1" applyAlignment="1">
      <alignment horizontal="center" vertical="center"/>
    </xf>
    <xf numFmtId="44" fontId="18" fillId="0" borderId="10" xfId="0" applyNumberFormat="1" applyFont="1" applyFill="1" applyBorder="1" applyAlignment="1">
      <alignment horizontal="center" vertical="center"/>
    </xf>
    <xf numFmtId="165" fontId="18" fillId="0" borderId="10" xfId="0" applyNumberFormat="1" applyFont="1" applyFill="1" applyBorder="1" applyAlignment="1">
      <alignment horizontal="center" vertical="center"/>
    </xf>
    <xf numFmtId="2" fontId="18" fillId="0" borderId="10" xfId="0" applyNumberFormat="1" applyFont="1" applyFill="1" applyBorder="1" applyAlignment="1">
      <alignment horizontal="center" vertical="center"/>
    </xf>
    <xf numFmtId="10" fontId="18" fillId="0" borderId="10" xfId="1" applyNumberFormat="1" applyFont="1" applyFill="1" applyBorder="1" applyAlignment="1">
      <alignment horizontal="center" vertical="center"/>
    </xf>
    <xf numFmtId="4" fontId="18" fillId="0"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cellXfs>
  <cellStyles count="44">
    <cellStyle name="20% — akcent 1" xfId="20" builtinId="30" customBuiltin="1"/>
    <cellStyle name="20% — akcent 2" xfId="24" builtinId="34" customBuiltin="1"/>
    <cellStyle name="20% — akcent 3" xfId="28" builtinId="38" customBuiltin="1"/>
    <cellStyle name="20% — akcent 4" xfId="32" builtinId="42" customBuiltin="1"/>
    <cellStyle name="20% — akcent 5" xfId="36" builtinId="46" customBuiltin="1"/>
    <cellStyle name="20% — akcent 6" xfId="40" builtinId="50" customBuiltin="1"/>
    <cellStyle name="40% — akcent 1" xfId="21" builtinId="31" customBuiltin="1"/>
    <cellStyle name="40% — akcent 2" xfId="25" builtinId="35" customBuiltin="1"/>
    <cellStyle name="40% — akcent 3" xfId="29" builtinId="39" customBuiltin="1"/>
    <cellStyle name="40% — akcent 4" xfId="33" builtinId="43" customBuiltin="1"/>
    <cellStyle name="40% — akcent 5" xfId="37" builtinId="47" customBuiltin="1"/>
    <cellStyle name="40% — akcent 6" xfId="41" builtinId="51" customBuiltin="1"/>
    <cellStyle name="60% — akcent 1" xfId="22" builtinId="32" customBuiltin="1"/>
    <cellStyle name="60% — akcent 2" xfId="26" builtinId="36" customBuiltin="1"/>
    <cellStyle name="60% — akcent 3" xfId="30" builtinId="40" customBuiltin="1"/>
    <cellStyle name="60% — akcent 4" xfId="34" builtinId="44" customBuiltin="1"/>
    <cellStyle name="60% — akcent 5" xfId="38" builtinId="48" customBuiltin="1"/>
    <cellStyle name="60% — akcent 6" xfId="42" builtinId="52" customBuiltin="1"/>
    <cellStyle name="Akcent 1" xfId="19" builtinId="29" customBuiltin="1"/>
    <cellStyle name="Akcent 2" xfId="23" builtinId="33" customBuiltin="1"/>
    <cellStyle name="Akcent 3" xfId="27" builtinId="37" customBuiltin="1"/>
    <cellStyle name="Akcent 4" xfId="31" builtinId="41" customBuiltin="1"/>
    <cellStyle name="Akcent 5" xfId="35" builtinId="45" customBuiltin="1"/>
    <cellStyle name="Akcent 6" xfId="39" builtinId="49" customBuiltin="1"/>
    <cellStyle name="Dane wejściowe" xfId="10" builtinId="20" customBuiltin="1"/>
    <cellStyle name="Dane wyjściowe" xfId="11" builtinId="21" customBuiltin="1"/>
    <cellStyle name="Dobry" xfId="7" builtinId="26" customBuiltin="1"/>
    <cellStyle name="Komórka połączona" xfId="13" builtinId="24" customBuiltin="1"/>
    <cellStyle name="Komórka zaznaczona" xfId="14" builtinId="23" customBuiltin="1"/>
    <cellStyle name="Nagłówek 1" xfId="3" builtinId="16" customBuiltin="1"/>
    <cellStyle name="Nagłówek 2" xfId="4" builtinId="17" customBuiltin="1"/>
    <cellStyle name="Nagłówek 3" xfId="5" builtinId="18" customBuiltin="1"/>
    <cellStyle name="Nagłówek 4" xfId="6" builtinId="19" customBuiltin="1"/>
    <cellStyle name="Neutralny" xfId="9" builtinId="28" customBuiltin="1"/>
    <cellStyle name="Normalny" xfId="0" builtinId="0"/>
    <cellStyle name="Obliczenia" xfId="12" builtinId="22" customBuiltin="1"/>
    <cellStyle name="Procentowy" xfId="1" builtinId="5"/>
    <cellStyle name="Styl 1" xfId="43"/>
    <cellStyle name="Suma" xfId="18" builtinId="25" customBuiltin="1"/>
    <cellStyle name="Tekst objaśnienia" xfId="17" builtinId="53" customBuiltin="1"/>
    <cellStyle name="Tekst ostrzeżenia" xfId="15" builtinId="11" customBuiltin="1"/>
    <cellStyle name="Tytuł" xfId="2" builtinId="15" customBuiltin="1"/>
    <cellStyle name="Uwaga" xfId="16" builtinId="10" customBuiltin="1"/>
    <cellStyle name="Zły" xfId="8"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tabSelected="1" view="pageBreakPreview" zoomScale="70" zoomScaleNormal="70" zoomScaleSheetLayoutView="70" workbookViewId="0">
      <pane ySplit="3" topLeftCell="A13" activePane="bottomLeft" state="frozen"/>
      <selection pane="bottomLeft" activeCell="A42" sqref="A42:XFD1048576"/>
    </sheetView>
  </sheetViews>
  <sheetFormatPr defaultColWidth="8.75" defaultRowHeight="0" customHeight="1" zeroHeight="1"/>
  <cols>
    <col min="1" max="1" width="7.125" style="3" customWidth="1"/>
    <col min="2" max="2" width="23" style="3" customWidth="1"/>
    <col min="3" max="3" width="25.875" style="4" customWidth="1"/>
    <col min="4" max="4" width="63.75" style="4" customWidth="1"/>
    <col min="5" max="5" width="28.625" style="4" customWidth="1"/>
    <col min="6" max="6" width="19.5" style="4" customWidth="1"/>
    <col min="7" max="7" width="17.625" style="4" bestFit="1" customWidth="1"/>
    <col min="8" max="8" width="17.625" style="4" customWidth="1"/>
    <col min="9" max="9" width="19.125" style="4" customWidth="1"/>
    <col min="10" max="10" width="16.75" style="4" customWidth="1"/>
    <col min="11" max="11" width="16" style="4" customWidth="1"/>
    <col min="12" max="12" width="17.75" style="2" customWidth="1"/>
    <col min="13" max="13" width="14.125" style="2" customWidth="1"/>
    <col min="14" max="14" width="15.125" style="2" customWidth="1"/>
    <col min="15" max="15" width="17" style="2" customWidth="1"/>
    <col min="16" max="16" width="2.375" style="2" customWidth="1"/>
    <col min="17" max="17" width="19.25" style="2" customWidth="1"/>
    <col min="18" max="18" width="8.75" style="2"/>
    <col min="19" max="19" width="25.75" style="2" customWidth="1"/>
    <col min="20" max="20" width="8.75" style="2"/>
    <col min="21" max="21" width="9.375" style="2" bestFit="1" customWidth="1"/>
    <col min="22" max="23" width="9.125" style="2" bestFit="1" customWidth="1"/>
    <col min="24" max="16384" width="8.75" style="2"/>
  </cols>
  <sheetData>
    <row r="1" spans="1:17" ht="84" customHeight="1">
      <c r="A1" s="40"/>
      <c r="B1" s="41"/>
      <c r="C1" s="41"/>
      <c r="D1" s="41"/>
      <c r="E1" s="41"/>
      <c r="F1" s="41"/>
      <c r="G1" s="41"/>
      <c r="H1" s="41"/>
      <c r="I1" s="41"/>
      <c r="J1" s="41"/>
      <c r="K1" s="41"/>
      <c r="L1" s="41"/>
      <c r="M1" s="41"/>
      <c r="N1" s="42"/>
      <c r="O1" s="1"/>
    </row>
    <row r="2" spans="1:17" ht="36" customHeight="1">
      <c r="A2" s="39" t="s">
        <v>165</v>
      </c>
      <c r="B2" s="39"/>
      <c r="C2" s="39"/>
      <c r="D2" s="39"/>
      <c r="E2" s="39"/>
      <c r="F2" s="39"/>
      <c r="G2" s="39"/>
      <c r="H2" s="39"/>
      <c r="I2" s="39"/>
      <c r="J2" s="39"/>
      <c r="K2" s="39"/>
      <c r="L2" s="39"/>
      <c r="M2" s="39"/>
      <c r="N2" s="39"/>
      <c r="O2" s="1"/>
    </row>
    <row r="3" spans="1:17" ht="89.25" customHeight="1">
      <c r="A3" s="6" t="s">
        <v>17</v>
      </c>
      <c r="B3" s="6" t="s">
        <v>21</v>
      </c>
      <c r="C3" s="6" t="s">
        <v>18</v>
      </c>
      <c r="D3" s="6" t="s">
        <v>0</v>
      </c>
      <c r="E3" s="6" t="s">
        <v>2</v>
      </c>
      <c r="F3" s="6" t="s">
        <v>28</v>
      </c>
      <c r="G3" s="6" t="s">
        <v>1</v>
      </c>
      <c r="H3" s="6" t="s">
        <v>22</v>
      </c>
      <c r="I3" s="6" t="s">
        <v>23</v>
      </c>
      <c r="J3" s="6" t="s">
        <v>42</v>
      </c>
      <c r="K3" s="6" t="s">
        <v>20</v>
      </c>
      <c r="L3" s="7" t="s">
        <v>29</v>
      </c>
      <c r="M3" s="7" t="s">
        <v>27</v>
      </c>
      <c r="N3" s="6" t="s">
        <v>24</v>
      </c>
      <c r="O3" s="1"/>
    </row>
    <row r="4" spans="1:17" ht="30" customHeight="1">
      <c r="A4" s="8" t="s">
        <v>3</v>
      </c>
      <c r="B4" s="21" t="s">
        <v>4</v>
      </c>
      <c r="C4" s="21" t="s">
        <v>5</v>
      </c>
      <c r="D4" s="21" t="s">
        <v>6</v>
      </c>
      <c r="E4" s="21" t="s">
        <v>7</v>
      </c>
      <c r="F4" s="21" t="s">
        <v>8</v>
      </c>
      <c r="G4" s="21" t="s">
        <v>9</v>
      </c>
      <c r="H4" s="21" t="s">
        <v>10</v>
      </c>
      <c r="I4" s="21" t="s">
        <v>11</v>
      </c>
      <c r="J4" s="21" t="s">
        <v>12</v>
      </c>
      <c r="K4" s="21" t="s">
        <v>13</v>
      </c>
      <c r="L4" s="10" t="s">
        <v>14</v>
      </c>
      <c r="M4" s="10" t="s">
        <v>15</v>
      </c>
      <c r="N4" s="10" t="s">
        <v>16</v>
      </c>
    </row>
    <row r="5" spans="1:17" ht="57.75" customHeight="1">
      <c r="A5" s="11" t="s">
        <v>3</v>
      </c>
      <c r="B5" s="12" t="s">
        <v>25</v>
      </c>
      <c r="C5" s="13" t="s">
        <v>64</v>
      </c>
      <c r="D5" s="19" t="s">
        <v>105</v>
      </c>
      <c r="E5" s="17" t="s">
        <v>87</v>
      </c>
      <c r="F5" s="34">
        <v>9742830</v>
      </c>
      <c r="G5" s="34">
        <v>7721000</v>
      </c>
      <c r="H5" s="35">
        <f t="shared" ref="H5:H12" si="0">J5+I5</f>
        <v>3863800</v>
      </c>
      <c r="I5" s="34">
        <v>3863800</v>
      </c>
      <c r="J5" s="35">
        <v>0</v>
      </c>
      <c r="K5" s="36">
        <v>59</v>
      </c>
      <c r="L5" s="37">
        <f>K5/63</f>
        <v>0.93650793650793651</v>
      </c>
      <c r="M5" s="13" t="s">
        <v>124</v>
      </c>
      <c r="N5" s="22"/>
      <c r="O5" s="9"/>
      <c r="Q5" s="5"/>
    </row>
    <row r="6" spans="1:17" ht="69.75" customHeight="1">
      <c r="A6" s="14" t="s">
        <v>4</v>
      </c>
      <c r="B6" s="15" t="s">
        <v>25</v>
      </c>
      <c r="C6" s="16" t="s">
        <v>65</v>
      </c>
      <c r="D6" s="20" t="s">
        <v>106</v>
      </c>
      <c r="E6" s="18" t="s">
        <v>88</v>
      </c>
      <c r="F6" s="30">
        <v>4689375.01</v>
      </c>
      <c r="G6" s="30">
        <v>3811300</v>
      </c>
      <c r="H6" s="31">
        <f t="shared" si="0"/>
        <v>1840413.9</v>
      </c>
      <c r="I6" s="30">
        <v>1840413.9</v>
      </c>
      <c r="J6" s="31">
        <v>0</v>
      </c>
      <c r="K6" s="32">
        <v>55</v>
      </c>
      <c r="L6" s="33">
        <f>K6/63</f>
        <v>0.87301587301587302</v>
      </c>
      <c r="M6" s="16" t="s">
        <v>124</v>
      </c>
      <c r="N6" s="23"/>
      <c r="O6" s="9"/>
      <c r="Q6" s="5"/>
    </row>
    <row r="7" spans="1:17" ht="60" customHeight="1">
      <c r="A7" s="11" t="s">
        <v>5</v>
      </c>
      <c r="B7" s="12" t="s">
        <v>25</v>
      </c>
      <c r="C7" s="13" t="s">
        <v>66</v>
      </c>
      <c r="D7" s="19" t="s">
        <v>107</v>
      </c>
      <c r="E7" s="17" t="s">
        <v>89</v>
      </c>
      <c r="F7" s="34">
        <v>5211411.5999999996</v>
      </c>
      <c r="G7" s="34">
        <v>4236920</v>
      </c>
      <c r="H7" s="35">
        <f t="shared" si="0"/>
        <v>2042339.34</v>
      </c>
      <c r="I7" s="34">
        <v>2042339.34</v>
      </c>
      <c r="J7" s="35">
        <v>0</v>
      </c>
      <c r="K7" s="36">
        <v>55</v>
      </c>
      <c r="L7" s="37">
        <f>K7/63</f>
        <v>0.87301587301587302</v>
      </c>
      <c r="M7" s="13" t="s">
        <v>126</v>
      </c>
      <c r="N7" s="22"/>
      <c r="O7" s="26"/>
      <c r="Q7" s="5"/>
    </row>
    <row r="8" spans="1:17" ht="129" customHeight="1">
      <c r="A8" s="14" t="s">
        <v>6</v>
      </c>
      <c r="B8" s="15" t="s">
        <v>25</v>
      </c>
      <c r="C8" s="16" t="s">
        <v>67</v>
      </c>
      <c r="D8" s="20" t="s">
        <v>108</v>
      </c>
      <c r="E8" s="18" t="s">
        <v>90</v>
      </c>
      <c r="F8" s="30">
        <v>3036255</v>
      </c>
      <c r="G8" s="30">
        <v>2367000</v>
      </c>
      <c r="H8" s="31">
        <f t="shared" si="0"/>
        <v>1131845</v>
      </c>
      <c r="I8" s="30">
        <v>1131845</v>
      </c>
      <c r="J8" s="31">
        <v>0</v>
      </c>
      <c r="K8" s="32">
        <v>55</v>
      </c>
      <c r="L8" s="33">
        <f t="shared" ref="L8:L40" si="1">K8/63</f>
        <v>0.87301587301587302</v>
      </c>
      <c r="M8" s="16" t="s">
        <v>124</v>
      </c>
      <c r="N8" s="23"/>
      <c r="O8" s="9"/>
      <c r="Q8" s="5"/>
    </row>
    <row r="9" spans="1:17" ht="60" customHeight="1">
      <c r="A9" s="11" t="s">
        <v>7</v>
      </c>
      <c r="B9" s="12" t="s">
        <v>25</v>
      </c>
      <c r="C9" s="13" t="s">
        <v>68</v>
      </c>
      <c r="D9" s="19" t="s">
        <v>53</v>
      </c>
      <c r="E9" s="17" t="s">
        <v>54</v>
      </c>
      <c r="F9" s="34">
        <v>4972890</v>
      </c>
      <c r="G9" s="34">
        <v>4042000</v>
      </c>
      <c r="H9" s="35">
        <f t="shared" si="0"/>
        <v>1410658</v>
      </c>
      <c r="I9" s="34">
        <v>1410658</v>
      </c>
      <c r="J9" s="35">
        <v>0</v>
      </c>
      <c r="K9" s="36">
        <v>54</v>
      </c>
      <c r="L9" s="37">
        <f t="shared" si="1"/>
        <v>0.8571428571428571</v>
      </c>
      <c r="M9" s="13" t="s">
        <v>124</v>
      </c>
      <c r="N9" s="22"/>
      <c r="O9" s="9"/>
      <c r="Q9" s="5"/>
    </row>
    <row r="10" spans="1:17" ht="60" customHeight="1">
      <c r="A10" s="14" t="s">
        <v>8</v>
      </c>
      <c r="B10" s="15" t="s">
        <v>25</v>
      </c>
      <c r="C10" s="16" t="s">
        <v>69</v>
      </c>
      <c r="D10" s="20" t="s">
        <v>109</v>
      </c>
      <c r="E10" s="18" t="s">
        <v>91</v>
      </c>
      <c r="F10" s="30">
        <v>6440157</v>
      </c>
      <c r="G10" s="30">
        <v>5235900</v>
      </c>
      <c r="H10" s="31">
        <f t="shared" si="0"/>
        <v>2357730</v>
      </c>
      <c r="I10" s="30">
        <v>2357730</v>
      </c>
      <c r="J10" s="31">
        <v>0</v>
      </c>
      <c r="K10" s="32">
        <v>53</v>
      </c>
      <c r="L10" s="33">
        <f t="shared" si="1"/>
        <v>0.84126984126984128</v>
      </c>
      <c r="M10" s="16" t="s">
        <v>124</v>
      </c>
      <c r="N10" s="23"/>
      <c r="O10" s="9"/>
      <c r="Q10" s="5"/>
    </row>
    <row r="11" spans="1:17" ht="93" customHeight="1">
      <c r="A11" s="11" t="s">
        <v>9</v>
      </c>
      <c r="B11" s="12" t="s">
        <v>25</v>
      </c>
      <c r="C11" s="13" t="s">
        <v>70</v>
      </c>
      <c r="D11" s="19" t="s">
        <v>110</v>
      </c>
      <c r="E11" s="17" t="s">
        <v>92</v>
      </c>
      <c r="F11" s="34">
        <v>7515607.5</v>
      </c>
      <c r="G11" s="34">
        <v>6110250</v>
      </c>
      <c r="H11" s="35">
        <f t="shared" si="0"/>
        <v>2445300</v>
      </c>
      <c r="I11" s="34">
        <v>2445300</v>
      </c>
      <c r="J11" s="35">
        <v>0</v>
      </c>
      <c r="K11" s="36">
        <v>53</v>
      </c>
      <c r="L11" s="37">
        <f t="shared" si="1"/>
        <v>0.84126984126984128</v>
      </c>
      <c r="M11" s="13" t="s">
        <v>124</v>
      </c>
      <c r="N11" s="22"/>
      <c r="O11" s="9"/>
      <c r="Q11" s="5"/>
    </row>
    <row r="12" spans="1:17" ht="60" customHeight="1">
      <c r="A12" s="14" t="s">
        <v>10</v>
      </c>
      <c r="B12" s="15" t="s">
        <v>25</v>
      </c>
      <c r="C12" s="16" t="s">
        <v>71</v>
      </c>
      <c r="D12" s="20" t="s">
        <v>111</v>
      </c>
      <c r="E12" s="18" t="s">
        <v>93</v>
      </c>
      <c r="F12" s="30">
        <v>11890490</v>
      </c>
      <c r="G12" s="30">
        <v>8882666.6600000001</v>
      </c>
      <c r="H12" s="31">
        <f t="shared" si="0"/>
        <v>3511005.86</v>
      </c>
      <c r="I12" s="30">
        <v>3511005.86</v>
      </c>
      <c r="J12" s="31">
        <v>0</v>
      </c>
      <c r="K12" s="32">
        <v>52</v>
      </c>
      <c r="L12" s="33">
        <f t="shared" si="1"/>
        <v>0.82539682539682535</v>
      </c>
      <c r="M12" s="16" t="s">
        <v>124</v>
      </c>
      <c r="N12" s="23"/>
      <c r="O12" s="9"/>
      <c r="Q12" s="5"/>
    </row>
    <row r="13" spans="1:17" ht="60" customHeight="1">
      <c r="A13" s="11" t="s">
        <v>11</v>
      </c>
      <c r="B13" s="12" t="s">
        <v>25</v>
      </c>
      <c r="C13" s="13" t="s">
        <v>72</v>
      </c>
      <c r="D13" s="19" t="s">
        <v>112</v>
      </c>
      <c r="E13" s="17" t="s">
        <v>94</v>
      </c>
      <c r="F13" s="34">
        <v>3071310</v>
      </c>
      <c r="G13" s="34">
        <v>2497000</v>
      </c>
      <c r="H13" s="35">
        <f t="shared" ref="H13:H27" si="2">J13+I13</f>
        <v>1278600</v>
      </c>
      <c r="I13" s="34">
        <v>1278600</v>
      </c>
      <c r="J13" s="35">
        <v>0</v>
      </c>
      <c r="K13" s="36">
        <v>52</v>
      </c>
      <c r="L13" s="37">
        <f t="shared" si="1"/>
        <v>0.82539682539682535</v>
      </c>
      <c r="M13" s="13" t="s">
        <v>124</v>
      </c>
      <c r="N13" s="22"/>
      <c r="O13" s="9"/>
      <c r="Q13" s="5"/>
    </row>
    <row r="14" spans="1:17" ht="60" customHeight="1">
      <c r="A14" s="14" t="s">
        <v>12</v>
      </c>
      <c r="B14" s="15" t="s">
        <v>25</v>
      </c>
      <c r="C14" s="16" t="s">
        <v>73</v>
      </c>
      <c r="D14" s="20" t="s">
        <v>113</v>
      </c>
      <c r="E14" s="18" t="s">
        <v>95</v>
      </c>
      <c r="F14" s="30">
        <v>8622300</v>
      </c>
      <c r="G14" s="30">
        <v>7010000</v>
      </c>
      <c r="H14" s="31">
        <f t="shared" si="2"/>
        <v>2765445</v>
      </c>
      <c r="I14" s="30">
        <v>2765445</v>
      </c>
      <c r="J14" s="31">
        <v>0</v>
      </c>
      <c r="K14" s="32">
        <v>51</v>
      </c>
      <c r="L14" s="33">
        <f t="shared" si="1"/>
        <v>0.80952380952380953</v>
      </c>
      <c r="M14" s="16" t="s">
        <v>124</v>
      </c>
      <c r="N14" s="23"/>
      <c r="O14" s="9"/>
      <c r="Q14" s="5"/>
    </row>
    <row r="15" spans="1:17" ht="80.25" customHeight="1">
      <c r="A15" s="11" t="s">
        <v>13</v>
      </c>
      <c r="B15" s="12" t="s">
        <v>25</v>
      </c>
      <c r="C15" s="13" t="s">
        <v>74</v>
      </c>
      <c r="D15" s="19" t="s">
        <v>61</v>
      </c>
      <c r="E15" s="17" t="s">
        <v>63</v>
      </c>
      <c r="F15" s="34">
        <v>1842171</v>
      </c>
      <c r="G15" s="34">
        <v>1497700</v>
      </c>
      <c r="H15" s="35">
        <f t="shared" si="2"/>
        <v>755589.66</v>
      </c>
      <c r="I15" s="34">
        <v>755589.66</v>
      </c>
      <c r="J15" s="35">
        <v>0</v>
      </c>
      <c r="K15" s="36">
        <v>51</v>
      </c>
      <c r="L15" s="37">
        <f t="shared" si="1"/>
        <v>0.80952380952380953</v>
      </c>
      <c r="M15" s="13" t="s">
        <v>124</v>
      </c>
      <c r="N15" s="22"/>
      <c r="O15" s="9"/>
      <c r="Q15" s="5"/>
    </row>
    <row r="16" spans="1:17" ht="66.75" customHeight="1">
      <c r="A16" s="14" t="s">
        <v>14</v>
      </c>
      <c r="B16" s="15" t="s">
        <v>25</v>
      </c>
      <c r="C16" s="16" t="s">
        <v>75</v>
      </c>
      <c r="D16" s="20" t="s">
        <v>114</v>
      </c>
      <c r="E16" s="18" t="s">
        <v>96</v>
      </c>
      <c r="F16" s="30">
        <v>2175674</v>
      </c>
      <c r="G16" s="30">
        <v>2067390</v>
      </c>
      <c r="H16" s="31">
        <f t="shared" si="2"/>
        <v>1187884.5</v>
      </c>
      <c r="I16" s="30">
        <v>1187884.5</v>
      </c>
      <c r="J16" s="31">
        <v>0</v>
      </c>
      <c r="K16" s="32">
        <v>51</v>
      </c>
      <c r="L16" s="33">
        <f t="shared" si="1"/>
        <v>0.80952380952380953</v>
      </c>
      <c r="M16" s="16" t="s">
        <v>124</v>
      </c>
      <c r="N16" s="23"/>
      <c r="O16" s="9"/>
      <c r="Q16" s="5"/>
    </row>
    <row r="17" spans="1:17" ht="60" customHeight="1">
      <c r="A17" s="11" t="s">
        <v>15</v>
      </c>
      <c r="B17" s="12" t="s">
        <v>25</v>
      </c>
      <c r="C17" s="13" t="s">
        <v>76</v>
      </c>
      <c r="D17" s="19" t="s">
        <v>115</v>
      </c>
      <c r="E17" s="17" t="s">
        <v>97</v>
      </c>
      <c r="F17" s="34">
        <v>3151875</v>
      </c>
      <c r="G17" s="34">
        <v>2560000</v>
      </c>
      <c r="H17" s="35">
        <f t="shared" si="2"/>
        <v>1151744</v>
      </c>
      <c r="I17" s="34">
        <v>1151744</v>
      </c>
      <c r="J17" s="35">
        <v>0</v>
      </c>
      <c r="K17" s="36">
        <v>50</v>
      </c>
      <c r="L17" s="37">
        <f t="shared" si="1"/>
        <v>0.79365079365079361</v>
      </c>
      <c r="M17" s="13" t="s">
        <v>124</v>
      </c>
      <c r="N17" s="22"/>
      <c r="O17" s="9"/>
      <c r="Q17" s="5"/>
    </row>
    <row r="18" spans="1:17" ht="60" customHeight="1">
      <c r="A18" s="14" t="s">
        <v>16</v>
      </c>
      <c r="B18" s="15" t="s">
        <v>25</v>
      </c>
      <c r="C18" s="16" t="s">
        <v>77</v>
      </c>
      <c r="D18" s="20" t="s">
        <v>116</v>
      </c>
      <c r="E18" s="18" t="s">
        <v>98</v>
      </c>
      <c r="F18" s="30">
        <v>7423665</v>
      </c>
      <c r="G18" s="30">
        <v>4356000</v>
      </c>
      <c r="H18" s="31">
        <f t="shared" si="2"/>
        <v>1960200</v>
      </c>
      <c r="I18" s="30">
        <v>1960200</v>
      </c>
      <c r="J18" s="31">
        <v>0</v>
      </c>
      <c r="K18" s="32">
        <v>50</v>
      </c>
      <c r="L18" s="33">
        <f t="shared" si="1"/>
        <v>0.79365079365079361</v>
      </c>
      <c r="M18" s="16" t="s">
        <v>125</v>
      </c>
      <c r="N18" s="23"/>
      <c r="O18" s="9"/>
      <c r="Q18" s="5"/>
    </row>
    <row r="19" spans="1:17" ht="60" customHeight="1">
      <c r="A19" s="11" t="s">
        <v>38</v>
      </c>
      <c r="B19" s="12" t="s">
        <v>25</v>
      </c>
      <c r="C19" s="13" t="s">
        <v>78</v>
      </c>
      <c r="D19" s="19" t="s">
        <v>57</v>
      </c>
      <c r="E19" s="17" t="s">
        <v>60</v>
      </c>
      <c r="F19" s="34">
        <v>3713247</v>
      </c>
      <c r="G19" s="34">
        <v>3018900</v>
      </c>
      <c r="H19" s="35">
        <f t="shared" si="2"/>
        <v>1631055.3</v>
      </c>
      <c r="I19" s="34">
        <v>1631055.3</v>
      </c>
      <c r="J19" s="35">
        <v>0</v>
      </c>
      <c r="K19" s="36">
        <v>50</v>
      </c>
      <c r="L19" s="37">
        <f t="shared" si="1"/>
        <v>0.79365079365079361</v>
      </c>
      <c r="M19" s="13" t="s">
        <v>124</v>
      </c>
      <c r="N19" s="22"/>
      <c r="O19" s="9"/>
      <c r="Q19" s="5"/>
    </row>
    <row r="20" spans="1:17" ht="60" customHeight="1">
      <c r="A20" s="14" t="s">
        <v>39</v>
      </c>
      <c r="B20" s="15" t="s">
        <v>25</v>
      </c>
      <c r="C20" s="16" t="s">
        <v>79</v>
      </c>
      <c r="D20" s="20" t="s">
        <v>117</v>
      </c>
      <c r="E20" s="18" t="s">
        <v>99</v>
      </c>
      <c r="F20" s="30">
        <v>3482973.17</v>
      </c>
      <c r="G20" s="30">
        <v>2631685.5</v>
      </c>
      <c r="H20" s="31">
        <f t="shared" si="2"/>
        <v>1321853.48</v>
      </c>
      <c r="I20" s="30">
        <v>1321853.48</v>
      </c>
      <c r="J20" s="31">
        <v>0</v>
      </c>
      <c r="K20" s="32">
        <v>50</v>
      </c>
      <c r="L20" s="33">
        <f t="shared" si="1"/>
        <v>0.79365079365079361</v>
      </c>
      <c r="M20" s="16" t="s">
        <v>124</v>
      </c>
      <c r="N20" s="23"/>
      <c r="O20" s="9"/>
      <c r="Q20" s="5"/>
    </row>
    <row r="21" spans="1:17" ht="60" customHeight="1">
      <c r="A21" s="11" t="s">
        <v>40</v>
      </c>
      <c r="B21" s="12" t="s">
        <v>25</v>
      </c>
      <c r="C21" s="13" t="s">
        <v>80</v>
      </c>
      <c r="D21" s="19" t="s">
        <v>118</v>
      </c>
      <c r="E21" s="17" t="s">
        <v>100</v>
      </c>
      <c r="F21" s="34">
        <v>2412645</v>
      </c>
      <c r="G21" s="34">
        <v>1961500</v>
      </c>
      <c r="H21" s="35">
        <f t="shared" si="2"/>
        <v>1106325</v>
      </c>
      <c r="I21" s="34">
        <v>1106325</v>
      </c>
      <c r="J21" s="35">
        <v>0</v>
      </c>
      <c r="K21" s="36">
        <v>50</v>
      </c>
      <c r="L21" s="37">
        <f t="shared" si="1"/>
        <v>0.79365079365079361</v>
      </c>
      <c r="M21" s="13" t="s">
        <v>124</v>
      </c>
      <c r="N21" s="22"/>
      <c r="O21" s="9"/>
      <c r="Q21" s="5"/>
    </row>
    <row r="22" spans="1:17" ht="60" customHeight="1">
      <c r="A22" s="14" t="s">
        <v>41</v>
      </c>
      <c r="B22" s="15" t="s">
        <v>25</v>
      </c>
      <c r="C22" s="16" t="s">
        <v>81</v>
      </c>
      <c r="D22" s="20" t="s">
        <v>119</v>
      </c>
      <c r="E22" s="18" t="s">
        <v>101</v>
      </c>
      <c r="F22" s="30">
        <v>10817850</v>
      </c>
      <c r="G22" s="30">
        <v>8795000</v>
      </c>
      <c r="H22" s="31">
        <f t="shared" si="2"/>
        <v>3587483</v>
      </c>
      <c r="I22" s="30">
        <v>3587483</v>
      </c>
      <c r="J22" s="31">
        <v>0</v>
      </c>
      <c r="K22" s="32">
        <v>49</v>
      </c>
      <c r="L22" s="33">
        <f t="shared" si="1"/>
        <v>0.77777777777777779</v>
      </c>
      <c r="M22" s="16" t="s">
        <v>124</v>
      </c>
      <c r="N22" s="23"/>
      <c r="O22" s="9"/>
      <c r="Q22" s="5"/>
    </row>
    <row r="23" spans="1:17" ht="63.75" customHeight="1">
      <c r="A23" s="11" t="s">
        <v>30</v>
      </c>
      <c r="B23" s="12" t="s">
        <v>25</v>
      </c>
      <c r="C23" s="13" t="s">
        <v>82</v>
      </c>
      <c r="D23" s="19" t="s">
        <v>56</v>
      </c>
      <c r="E23" s="17" t="s">
        <v>59</v>
      </c>
      <c r="F23" s="34">
        <v>1555950</v>
      </c>
      <c r="G23" s="34">
        <v>1265000</v>
      </c>
      <c r="H23" s="35">
        <f t="shared" si="2"/>
        <v>684880</v>
      </c>
      <c r="I23" s="34">
        <v>684880</v>
      </c>
      <c r="J23" s="35">
        <v>0</v>
      </c>
      <c r="K23" s="36">
        <v>49</v>
      </c>
      <c r="L23" s="37">
        <f t="shared" si="1"/>
        <v>0.77777777777777779</v>
      </c>
      <c r="M23" s="13" t="s">
        <v>124</v>
      </c>
      <c r="N23" s="22"/>
      <c r="O23" s="9"/>
      <c r="Q23" s="5"/>
    </row>
    <row r="24" spans="1:17" ht="112.5" customHeight="1">
      <c r="A24" s="14" t="s">
        <v>31</v>
      </c>
      <c r="B24" s="15" t="s">
        <v>25</v>
      </c>
      <c r="C24" s="16" t="s">
        <v>83</v>
      </c>
      <c r="D24" s="20" t="s">
        <v>120</v>
      </c>
      <c r="E24" s="18" t="s">
        <v>102</v>
      </c>
      <c r="F24" s="30">
        <v>2472300</v>
      </c>
      <c r="G24" s="30">
        <v>2010000</v>
      </c>
      <c r="H24" s="31">
        <f t="shared" si="2"/>
        <v>1031040</v>
      </c>
      <c r="I24" s="30">
        <v>1031040</v>
      </c>
      <c r="J24" s="31">
        <v>0</v>
      </c>
      <c r="K24" s="32">
        <v>48</v>
      </c>
      <c r="L24" s="33">
        <f t="shared" si="1"/>
        <v>0.76190476190476186</v>
      </c>
      <c r="M24" s="16" t="s">
        <v>124</v>
      </c>
      <c r="N24" s="23"/>
      <c r="O24" s="9"/>
      <c r="Q24" s="5"/>
    </row>
    <row r="25" spans="1:17" ht="60" customHeight="1">
      <c r="A25" s="11" t="s">
        <v>32</v>
      </c>
      <c r="B25" s="12" t="s">
        <v>25</v>
      </c>
      <c r="C25" s="13" t="s">
        <v>84</v>
      </c>
      <c r="D25" s="19" t="s">
        <v>121</v>
      </c>
      <c r="E25" s="17" t="s">
        <v>103</v>
      </c>
      <c r="F25" s="34">
        <v>7011246</v>
      </c>
      <c r="G25" s="34">
        <v>5200200</v>
      </c>
      <c r="H25" s="35">
        <f t="shared" si="2"/>
        <v>2074879.8</v>
      </c>
      <c r="I25" s="34">
        <v>2074879.8</v>
      </c>
      <c r="J25" s="35">
        <v>0</v>
      </c>
      <c r="K25" s="36">
        <v>48</v>
      </c>
      <c r="L25" s="37">
        <f t="shared" si="1"/>
        <v>0.76190476190476186</v>
      </c>
      <c r="M25" s="13" t="s">
        <v>124</v>
      </c>
      <c r="N25" s="22"/>
      <c r="O25" s="9"/>
      <c r="Q25" s="5"/>
    </row>
    <row r="26" spans="1:17" ht="60" customHeight="1">
      <c r="A26" s="14" t="s">
        <v>33</v>
      </c>
      <c r="B26" s="15" t="s">
        <v>25</v>
      </c>
      <c r="C26" s="16" t="s">
        <v>85</v>
      </c>
      <c r="D26" s="20" t="s">
        <v>122</v>
      </c>
      <c r="E26" s="18" t="s">
        <v>104</v>
      </c>
      <c r="F26" s="30">
        <v>6259791.1299999999</v>
      </c>
      <c r="G26" s="30">
        <v>5088261.08</v>
      </c>
      <c r="H26" s="31">
        <f t="shared" si="2"/>
        <v>2030216.18</v>
      </c>
      <c r="I26" s="30">
        <v>2030216.18</v>
      </c>
      <c r="J26" s="31">
        <v>0</v>
      </c>
      <c r="K26" s="32">
        <v>48</v>
      </c>
      <c r="L26" s="33">
        <f t="shared" si="1"/>
        <v>0.76190476190476186</v>
      </c>
      <c r="M26" s="16" t="s">
        <v>124</v>
      </c>
      <c r="N26" s="23"/>
      <c r="O26" s="9"/>
      <c r="Q26" s="5"/>
    </row>
    <row r="27" spans="1:17" ht="60" customHeight="1">
      <c r="A27" s="11" t="s">
        <v>34</v>
      </c>
      <c r="B27" s="12" t="s">
        <v>25</v>
      </c>
      <c r="C27" s="13" t="s">
        <v>86</v>
      </c>
      <c r="D27" s="19" t="s">
        <v>123</v>
      </c>
      <c r="E27" s="17" t="s">
        <v>62</v>
      </c>
      <c r="F27" s="34">
        <v>2929860</v>
      </c>
      <c r="G27" s="34">
        <v>2380000</v>
      </c>
      <c r="H27" s="35">
        <f t="shared" si="2"/>
        <v>833000</v>
      </c>
      <c r="I27" s="34">
        <v>833000</v>
      </c>
      <c r="J27" s="35">
        <v>0</v>
      </c>
      <c r="K27" s="36">
        <v>47</v>
      </c>
      <c r="L27" s="37">
        <f t="shared" si="1"/>
        <v>0.74603174603174605</v>
      </c>
      <c r="M27" s="13" t="s">
        <v>124</v>
      </c>
      <c r="N27" s="22"/>
      <c r="O27" s="9"/>
      <c r="Q27" s="5"/>
    </row>
    <row r="28" spans="1:17" ht="60" customHeight="1">
      <c r="A28" s="14" t="s">
        <v>127</v>
      </c>
      <c r="B28" s="15" t="s">
        <v>25</v>
      </c>
      <c r="C28" s="16" t="s">
        <v>128</v>
      </c>
      <c r="D28" s="20" t="s">
        <v>55</v>
      </c>
      <c r="E28" s="18" t="s">
        <v>58</v>
      </c>
      <c r="F28" s="30">
        <v>2792100</v>
      </c>
      <c r="G28" s="30">
        <v>2270000</v>
      </c>
      <c r="H28" s="31">
        <f>J28+I28</f>
        <v>1382700</v>
      </c>
      <c r="I28" s="30">
        <v>1382700</v>
      </c>
      <c r="J28" s="31">
        <v>0</v>
      </c>
      <c r="K28" s="32">
        <v>45</v>
      </c>
      <c r="L28" s="33">
        <f t="shared" si="1"/>
        <v>0.7142857142857143</v>
      </c>
      <c r="M28" s="16" t="s">
        <v>124</v>
      </c>
      <c r="N28" s="29" t="s">
        <v>164</v>
      </c>
      <c r="O28" s="9"/>
      <c r="Q28" s="5"/>
    </row>
    <row r="29" spans="1:17" ht="60" customHeight="1">
      <c r="A29" s="11" t="s">
        <v>35</v>
      </c>
      <c r="B29" s="12" t="s">
        <v>25</v>
      </c>
      <c r="C29" s="13" t="s">
        <v>129</v>
      </c>
      <c r="D29" s="19" t="s">
        <v>141</v>
      </c>
      <c r="E29" s="17" t="s">
        <v>153</v>
      </c>
      <c r="F29" s="34">
        <v>2761719</v>
      </c>
      <c r="G29" s="34">
        <v>2245000</v>
      </c>
      <c r="H29" s="35">
        <f>I29+J29</f>
        <v>849325.5</v>
      </c>
      <c r="I29" s="34">
        <v>849325.5</v>
      </c>
      <c r="J29" s="35">
        <v>0</v>
      </c>
      <c r="K29" s="36">
        <v>45</v>
      </c>
      <c r="L29" s="37">
        <f t="shared" si="1"/>
        <v>0.7142857142857143</v>
      </c>
      <c r="M29" s="13" t="s">
        <v>124</v>
      </c>
      <c r="N29" s="38" t="s">
        <v>164</v>
      </c>
      <c r="O29" s="9"/>
      <c r="Q29" s="5"/>
    </row>
    <row r="30" spans="1:17" ht="60" customHeight="1">
      <c r="A30" s="14" t="s">
        <v>36</v>
      </c>
      <c r="B30" s="15" t="s">
        <v>25</v>
      </c>
      <c r="C30" s="16" t="s">
        <v>130</v>
      </c>
      <c r="D30" s="20" t="s">
        <v>142</v>
      </c>
      <c r="E30" s="18" t="s">
        <v>154</v>
      </c>
      <c r="F30" s="30">
        <v>6151230</v>
      </c>
      <c r="G30" s="30">
        <v>5001000</v>
      </c>
      <c r="H30" s="31">
        <f t="shared" ref="H30:H40" si="3">I30+J30</f>
        <v>2385750</v>
      </c>
      <c r="I30" s="30">
        <v>2385750</v>
      </c>
      <c r="J30" s="31">
        <v>0</v>
      </c>
      <c r="K30" s="32">
        <v>45</v>
      </c>
      <c r="L30" s="33">
        <f t="shared" si="1"/>
        <v>0.7142857142857143</v>
      </c>
      <c r="M30" s="16" t="s">
        <v>125</v>
      </c>
      <c r="N30" s="29" t="s">
        <v>164</v>
      </c>
      <c r="O30" s="9"/>
      <c r="Q30" s="5"/>
    </row>
    <row r="31" spans="1:17" ht="60" customHeight="1">
      <c r="A31" s="11" t="s">
        <v>37</v>
      </c>
      <c r="B31" s="12" t="s">
        <v>25</v>
      </c>
      <c r="C31" s="13" t="s">
        <v>131</v>
      </c>
      <c r="D31" s="19" t="s">
        <v>143</v>
      </c>
      <c r="E31" s="17" t="s">
        <v>155</v>
      </c>
      <c r="F31" s="34">
        <v>1292730</v>
      </c>
      <c r="G31" s="34">
        <v>1051000</v>
      </c>
      <c r="H31" s="35">
        <f t="shared" si="3"/>
        <v>581050</v>
      </c>
      <c r="I31" s="34">
        <v>581050</v>
      </c>
      <c r="J31" s="35">
        <v>0</v>
      </c>
      <c r="K31" s="36">
        <v>45</v>
      </c>
      <c r="L31" s="37">
        <f t="shared" si="1"/>
        <v>0.7142857142857143</v>
      </c>
      <c r="M31" s="13" t="s">
        <v>124</v>
      </c>
      <c r="N31" s="38" t="s">
        <v>164</v>
      </c>
      <c r="O31" s="9"/>
      <c r="Q31" s="5"/>
    </row>
    <row r="32" spans="1:17" ht="109.5" customHeight="1">
      <c r="A32" s="14" t="s">
        <v>43</v>
      </c>
      <c r="B32" s="15" t="s">
        <v>25</v>
      </c>
      <c r="C32" s="16" t="s">
        <v>132</v>
      </c>
      <c r="D32" s="20" t="s">
        <v>144</v>
      </c>
      <c r="E32" s="18" t="s">
        <v>156</v>
      </c>
      <c r="F32" s="30">
        <v>4520250</v>
      </c>
      <c r="G32" s="30">
        <v>3675000</v>
      </c>
      <c r="H32" s="31">
        <f t="shared" si="3"/>
        <v>1474000</v>
      </c>
      <c r="I32" s="30">
        <v>1474000</v>
      </c>
      <c r="J32" s="31">
        <v>0</v>
      </c>
      <c r="K32" s="32">
        <v>45</v>
      </c>
      <c r="L32" s="33">
        <f t="shared" si="1"/>
        <v>0.7142857142857143</v>
      </c>
      <c r="M32" s="16" t="s">
        <v>124</v>
      </c>
      <c r="N32" s="29" t="s">
        <v>164</v>
      </c>
      <c r="O32" s="9"/>
      <c r="Q32" s="5"/>
    </row>
    <row r="33" spans="1:17" ht="90.75" customHeight="1">
      <c r="A33" s="11" t="s">
        <v>44</v>
      </c>
      <c r="B33" s="12" t="s">
        <v>25</v>
      </c>
      <c r="C33" s="13" t="s">
        <v>133</v>
      </c>
      <c r="D33" s="19" t="s">
        <v>145</v>
      </c>
      <c r="E33" s="17" t="s">
        <v>157</v>
      </c>
      <c r="F33" s="34">
        <v>2834535</v>
      </c>
      <c r="G33" s="34">
        <v>2304500</v>
      </c>
      <c r="H33" s="35">
        <f t="shared" si="3"/>
        <v>1113454.5</v>
      </c>
      <c r="I33" s="34">
        <v>1113454.5</v>
      </c>
      <c r="J33" s="35">
        <v>0</v>
      </c>
      <c r="K33" s="36">
        <v>45</v>
      </c>
      <c r="L33" s="37">
        <f t="shared" si="1"/>
        <v>0.7142857142857143</v>
      </c>
      <c r="M33" s="13" t="s">
        <v>124</v>
      </c>
      <c r="N33" s="38" t="s">
        <v>164</v>
      </c>
      <c r="O33" s="9"/>
      <c r="Q33" s="5"/>
    </row>
    <row r="34" spans="1:17" ht="60" customHeight="1">
      <c r="A34" s="14" t="s">
        <v>45</v>
      </c>
      <c r="B34" s="15" t="s">
        <v>25</v>
      </c>
      <c r="C34" s="16" t="s">
        <v>134</v>
      </c>
      <c r="D34" s="20" t="s">
        <v>146</v>
      </c>
      <c r="E34" s="18" t="s">
        <v>158</v>
      </c>
      <c r="F34" s="30">
        <v>5082360</v>
      </c>
      <c r="G34" s="30">
        <v>4132000</v>
      </c>
      <c r="H34" s="31">
        <f t="shared" si="3"/>
        <v>1992400</v>
      </c>
      <c r="I34" s="30">
        <v>1992400</v>
      </c>
      <c r="J34" s="31">
        <v>0</v>
      </c>
      <c r="K34" s="32">
        <v>44</v>
      </c>
      <c r="L34" s="33">
        <f t="shared" si="1"/>
        <v>0.69841269841269837</v>
      </c>
      <c r="M34" s="16" t="s">
        <v>125</v>
      </c>
      <c r="N34" s="29" t="s">
        <v>164</v>
      </c>
      <c r="O34" s="9"/>
      <c r="Q34" s="5"/>
    </row>
    <row r="35" spans="1:17" ht="60" customHeight="1">
      <c r="A35" s="11" t="s">
        <v>46</v>
      </c>
      <c r="B35" s="12" t="s">
        <v>25</v>
      </c>
      <c r="C35" s="13" t="s">
        <v>135</v>
      </c>
      <c r="D35" s="19" t="s">
        <v>147</v>
      </c>
      <c r="E35" s="17" t="s">
        <v>159</v>
      </c>
      <c r="F35" s="34">
        <v>2772356.4</v>
      </c>
      <c r="G35" s="34">
        <v>1959950</v>
      </c>
      <c r="H35" s="35">
        <f t="shared" si="3"/>
        <v>1077972.5</v>
      </c>
      <c r="I35" s="34">
        <v>1077972.5</v>
      </c>
      <c r="J35" s="35">
        <v>0</v>
      </c>
      <c r="K35" s="36">
        <v>44</v>
      </c>
      <c r="L35" s="37">
        <f t="shared" si="1"/>
        <v>0.69841269841269837</v>
      </c>
      <c r="M35" s="13" t="s">
        <v>124</v>
      </c>
      <c r="N35" s="38" t="s">
        <v>164</v>
      </c>
      <c r="O35" s="9"/>
      <c r="Q35" s="5"/>
    </row>
    <row r="36" spans="1:17" ht="60" customHeight="1">
      <c r="A36" s="14" t="s">
        <v>47</v>
      </c>
      <c r="B36" s="15" t="s">
        <v>25</v>
      </c>
      <c r="C36" s="16" t="s">
        <v>136</v>
      </c>
      <c r="D36" s="20" t="s">
        <v>148</v>
      </c>
      <c r="E36" s="18" t="s">
        <v>160</v>
      </c>
      <c r="F36" s="30">
        <v>5969190</v>
      </c>
      <c r="G36" s="30">
        <v>4849000</v>
      </c>
      <c r="H36" s="31">
        <f t="shared" si="3"/>
        <v>2182400</v>
      </c>
      <c r="I36" s="30">
        <v>2182400</v>
      </c>
      <c r="J36" s="31">
        <v>0</v>
      </c>
      <c r="K36" s="32">
        <v>42</v>
      </c>
      <c r="L36" s="33">
        <f t="shared" si="1"/>
        <v>0.66666666666666663</v>
      </c>
      <c r="M36" s="16" t="s">
        <v>124</v>
      </c>
      <c r="N36" s="29" t="s">
        <v>164</v>
      </c>
      <c r="O36" s="9"/>
      <c r="Q36" s="5"/>
    </row>
    <row r="37" spans="1:17" ht="60" customHeight="1">
      <c r="A37" s="11" t="s">
        <v>48</v>
      </c>
      <c r="B37" s="12" t="s">
        <v>25</v>
      </c>
      <c r="C37" s="13" t="s">
        <v>137</v>
      </c>
      <c r="D37" s="19" t="s">
        <v>149</v>
      </c>
      <c r="E37" s="17" t="s">
        <v>161</v>
      </c>
      <c r="F37" s="34">
        <v>2805310.2</v>
      </c>
      <c r="G37" s="34">
        <v>2280740</v>
      </c>
      <c r="H37" s="35">
        <f t="shared" si="3"/>
        <v>1254407</v>
      </c>
      <c r="I37" s="34">
        <v>1254407</v>
      </c>
      <c r="J37" s="35">
        <v>0</v>
      </c>
      <c r="K37" s="36">
        <v>42</v>
      </c>
      <c r="L37" s="37">
        <f t="shared" si="1"/>
        <v>0.66666666666666663</v>
      </c>
      <c r="M37" s="13" t="s">
        <v>124</v>
      </c>
      <c r="N37" s="38" t="s">
        <v>164</v>
      </c>
      <c r="O37" s="9"/>
      <c r="Q37" s="5"/>
    </row>
    <row r="38" spans="1:17" ht="60" customHeight="1">
      <c r="A38" s="14" t="s">
        <v>49</v>
      </c>
      <c r="B38" s="15" t="s">
        <v>25</v>
      </c>
      <c r="C38" s="16" t="s">
        <v>138</v>
      </c>
      <c r="D38" s="20" t="s">
        <v>150</v>
      </c>
      <c r="E38" s="18" t="s">
        <v>162</v>
      </c>
      <c r="F38" s="30">
        <v>4183230</v>
      </c>
      <c r="G38" s="30">
        <v>2501000</v>
      </c>
      <c r="H38" s="31">
        <f t="shared" si="3"/>
        <v>1250750</v>
      </c>
      <c r="I38" s="30">
        <v>1250750</v>
      </c>
      <c r="J38" s="31">
        <v>0</v>
      </c>
      <c r="K38" s="32">
        <v>41</v>
      </c>
      <c r="L38" s="33">
        <f t="shared" si="1"/>
        <v>0.65079365079365081</v>
      </c>
      <c r="M38" s="16" t="s">
        <v>125</v>
      </c>
      <c r="N38" s="29" t="s">
        <v>164</v>
      </c>
      <c r="O38" s="9"/>
      <c r="Q38" s="5"/>
    </row>
    <row r="39" spans="1:17" ht="60" customHeight="1">
      <c r="A39" s="11" t="s">
        <v>50</v>
      </c>
      <c r="B39" s="12" t="s">
        <v>25</v>
      </c>
      <c r="C39" s="13" t="s">
        <v>139</v>
      </c>
      <c r="D39" s="19" t="s">
        <v>151</v>
      </c>
      <c r="E39" s="17" t="s">
        <v>163</v>
      </c>
      <c r="F39" s="34">
        <v>10727002.199999999</v>
      </c>
      <c r="G39" s="34">
        <v>8720000</v>
      </c>
      <c r="H39" s="35">
        <f t="shared" si="3"/>
        <v>3924000</v>
      </c>
      <c r="I39" s="34">
        <v>3924000</v>
      </c>
      <c r="J39" s="35">
        <v>0</v>
      </c>
      <c r="K39" s="36">
        <v>41</v>
      </c>
      <c r="L39" s="37">
        <f t="shared" si="1"/>
        <v>0.65079365079365081</v>
      </c>
      <c r="M39" s="13" t="s">
        <v>125</v>
      </c>
      <c r="N39" s="38" t="s">
        <v>164</v>
      </c>
      <c r="O39" s="9"/>
      <c r="Q39" s="5"/>
    </row>
    <row r="40" spans="1:17" ht="60" customHeight="1">
      <c r="A40" s="14" t="s">
        <v>51</v>
      </c>
      <c r="B40" s="15" t="s">
        <v>25</v>
      </c>
      <c r="C40" s="16" t="s">
        <v>140</v>
      </c>
      <c r="D40" s="20" t="s">
        <v>152</v>
      </c>
      <c r="E40" s="18" t="s">
        <v>52</v>
      </c>
      <c r="F40" s="30">
        <v>1405890</v>
      </c>
      <c r="G40" s="30">
        <v>1143000</v>
      </c>
      <c r="H40" s="31">
        <f t="shared" si="3"/>
        <v>556400</v>
      </c>
      <c r="I40" s="30">
        <v>556400</v>
      </c>
      <c r="J40" s="31">
        <v>0</v>
      </c>
      <c r="K40" s="32">
        <v>40</v>
      </c>
      <c r="L40" s="33">
        <f t="shared" si="1"/>
        <v>0.63492063492063489</v>
      </c>
      <c r="M40" s="16" t="s">
        <v>124</v>
      </c>
      <c r="N40" s="29" t="s">
        <v>164</v>
      </c>
      <c r="O40" s="9"/>
      <c r="Q40" s="5"/>
    </row>
    <row r="41" spans="1:17" ht="57.75" customHeight="1">
      <c r="A41" s="28" t="s">
        <v>26</v>
      </c>
      <c r="B41" s="28" t="s">
        <v>26</v>
      </c>
      <c r="C41" s="28" t="s">
        <v>26</v>
      </c>
      <c r="D41" s="28" t="s">
        <v>26</v>
      </c>
      <c r="E41" s="17" t="s">
        <v>19</v>
      </c>
      <c r="F41" s="24">
        <f>SUM(F5:F40)</f>
        <v>173739776.20999998</v>
      </c>
      <c r="G41" s="24">
        <f t="shared" ref="G41:J41" si="4">SUM(G5:G40)</f>
        <v>136877863.24000001</v>
      </c>
      <c r="H41" s="24">
        <f t="shared" si="4"/>
        <v>62027897.520000003</v>
      </c>
      <c r="I41" s="24">
        <f t="shared" si="4"/>
        <v>62027897.520000003</v>
      </c>
      <c r="J41" s="24">
        <f t="shared" si="4"/>
        <v>0</v>
      </c>
      <c r="K41" s="27" t="s">
        <v>26</v>
      </c>
      <c r="L41" s="27" t="s">
        <v>26</v>
      </c>
      <c r="M41" s="27" t="s">
        <v>26</v>
      </c>
      <c r="N41" s="27" t="s">
        <v>26</v>
      </c>
      <c r="O41" s="25"/>
      <c r="Q41" s="5"/>
    </row>
  </sheetData>
  <sortState ref="A4:N28">
    <sortCondition descending="1" ref="K4:K28"/>
  </sortState>
  <mergeCells count="2">
    <mergeCell ref="A2:N2"/>
    <mergeCell ref="A1:N1"/>
  </mergeCells>
  <printOptions horizontalCentered="1"/>
  <pageMargins left="3.937007874015748E-2" right="3.937007874015748E-2" top="0.74803149606299213" bottom="0.74803149606299213" header="0.31496062992125984" footer="0.31496062992125984"/>
  <pageSetup paperSize="9" scale="40" orientation="landscape" r:id="rId1"/>
  <headerFooter>
    <oddFooter>Strona &amp;P z &amp;N</oddFooter>
  </headerFooter>
  <ignoredErrors>
    <ignoredError sqref="A5:A6 M5:M4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4.3 078</vt:lpstr>
      <vt:lpstr>'4.3 078'!Obszar_wydruku</vt:lpstr>
      <vt:lpstr>'4.3 078'!Tytuły_wydruku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Ostałowski Piotr</dc:creator>
  <cp:lastModifiedBy>Magdalena Abram</cp:lastModifiedBy>
  <cp:lastPrinted>2020-09-14T06:39:46Z</cp:lastPrinted>
  <dcterms:created xsi:type="dcterms:W3CDTF">2016-04-12T10:40:23Z</dcterms:created>
  <dcterms:modified xsi:type="dcterms:W3CDTF">2020-09-23T07:38:41Z</dcterms:modified>
</cp:coreProperties>
</file>