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F.II.EFRR\2. RPO 2014-2020\3. Tryb pozakonkursowy\Aktualizacjie WPP - uchwały\21. 14.05.2019\"/>
    </mc:Choice>
  </mc:AlternateContent>
  <bookViews>
    <workbookView xWindow="0" yWindow="0" windowWidth="28800" windowHeight="13500"/>
  </bookViews>
  <sheets>
    <sheet name="EFRR" sheetId="1" r:id="rId1"/>
  </sheets>
  <definedNames>
    <definedName name="_xlnm.Print_Area" localSheetId="0">EFRR!$A$1:$K$47</definedName>
    <definedName name="_xlnm.Print_Titles" localSheetId="0">EFRR!$4:$5</definedName>
  </definedNames>
  <calcPr calcId="162913"/>
</workbook>
</file>

<file path=xl/calcChain.xml><?xml version="1.0" encoding="utf-8"?>
<calcChain xmlns="http://schemas.openxmlformats.org/spreadsheetml/2006/main">
  <c r="K39" i="1" l="1"/>
  <c r="J39" i="1"/>
  <c r="I39" i="1"/>
  <c r="J9" i="1" l="1"/>
  <c r="K9" i="1"/>
  <c r="I9" i="1"/>
  <c r="K23" i="1" l="1"/>
  <c r="J23" i="1"/>
  <c r="I23" i="1"/>
  <c r="K46" i="1" l="1"/>
  <c r="K47" i="1" s="1"/>
  <c r="J46" i="1"/>
  <c r="J47" i="1" s="1"/>
  <c r="I46" i="1"/>
  <c r="I47" i="1" s="1"/>
  <c r="K19" i="1"/>
  <c r="J19" i="1"/>
  <c r="I19" i="1"/>
  <c r="K14" i="1"/>
  <c r="J14" i="1"/>
  <c r="I14" i="1"/>
  <c r="K27" i="1" l="1"/>
  <c r="J27" i="1"/>
  <c r="I27" i="1"/>
  <c r="K30" i="1" l="1"/>
</calcChain>
</file>

<file path=xl/sharedStrings.xml><?xml version="1.0" encoding="utf-8"?>
<sst xmlns="http://schemas.openxmlformats.org/spreadsheetml/2006/main" count="331" uniqueCount="137">
  <si>
    <t>A. Wykaz Projektów Pozakonkursowych EFRR RPO WM 2014-2020</t>
  </si>
  <si>
    <t>Tytuł projektu</t>
  </si>
  <si>
    <t>Szacowana wartość kosztów kwalifikowalnych (PLN)</t>
  </si>
  <si>
    <t>Szacowany wkład UE (PLN)</t>
  </si>
  <si>
    <t>Suma</t>
  </si>
  <si>
    <t>Budowa i rozbudowa drogi wojewódzkiej nr 747 od skrzyżowania z drogą krajową nr 79 wraz ze skrzyżowaniem w m. Lipsko do drogi wojewódzkiej nr 754</t>
  </si>
  <si>
    <t>Województwo Mazowieckie/ MZDW</t>
  </si>
  <si>
    <t>15.12.2015</t>
  </si>
  <si>
    <t>N</t>
  </si>
  <si>
    <t>II kw. 2016 r. - 2018 r.</t>
  </si>
  <si>
    <t>II kw. 2016 r.</t>
  </si>
  <si>
    <t xml:space="preserve">Data identyfikacji </t>
  </si>
  <si>
    <t>PKP PLK S.A</t>
  </si>
  <si>
    <t>Modernizacja linii kolejowej nr 35 na odcinku Ostrołęka – Chorzele</t>
  </si>
  <si>
    <t>07.2018 - 04.2021</t>
  </si>
  <si>
    <t>Województwo Mazowieckie/ Departament Rozwoju Regionalnego i Funduszy Europejskich</t>
  </si>
  <si>
    <t>III kw. 2016 r.</t>
  </si>
  <si>
    <t>Modelowanie Systemu Ofert Dla Innowacji</t>
  </si>
  <si>
    <t>01.2016 r. – 06.2021 r.</t>
  </si>
  <si>
    <t>L.p.</t>
  </si>
  <si>
    <t>Wskaźniki projektu 
(wskaźnik i wartość docelowa)</t>
  </si>
  <si>
    <t>Beneficjent/ 
i podmiot realizujący</t>
  </si>
  <si>
    <t>Działanie 2.1 E- usługi     Poddziałanie 2.1.2 E - usługi dla Mazowsza w ramch ZIT</t>
  </si>
  <si>
    <t>Oś priorytetowa II Wzrost e- potencjału Mazowsza</t>
  </si>
  <si>
    <t>Miasto Stołeczne Warszawa</t>
  </si>
  <si>
    <t>19.07.2016 r.</t>
  </si>
  <si>
    <t>luty/ marzec 2017 r.</t>
  </si>
  <si>
    <t xml:space="preserve">• Liczba usług publicznych udostępnionych on line o stopniu dojrzałości co najmniej 3 – dwustronna interakcja – 23 szt. 
• Liczba jednostek sektora publicznego korzystających z utworzonych aplikacji lub usług teleinformatycznych – 25 szt.
</t>
  </si>
  <si>
    <t>Szacowana wartość całkowita projektu
(PLN)</t>
  </si>
  <si>
    <t>Planowany 
(w dniu identyfikacji) okres realizacji (kw./miesiąc - rok)</t>
  </si>
  <si>
    <t>Planowana data 
(w dniu identyfikacji) złożenia wniosku 
o dofinansowanie
 (kw./miesiąc - rok)</t>
  </si>
  <si>
    <t>Oś priorytetowa III Rozwój potencjału innowacyjnego i przedsiębiorczości</t>
  </si>
  <si>
    <t xml:space="preserve">Działanie 3.1 Poprawa rozwoju MŚP na Mazowszu     Poddziałanie 3.1.2 Rozwój MŚP </t>
  </si>
  <si>
    <t>Działanie 7.1 Infrastruktura drogowa</t>
  </si>
  <si>
    <t>Działanie 7.2 Infrastruktura kolejowa</t>
  </si>
  <si>
    <t>Modernizacja 39 szt. Elektrycznych Zespołów Trakcyjnych</t>
  </si>
  <si>
    <t>13.06.2016</t>
  </si>
  <si>
    <t>2015 - 2017</t>
  </si>
  <si>
    <t>• Długość wybudowanych dróg wojewódzkich  - 8km</t>
  </si>
  <si>
    <t>• Całkowita długość przebudowanych lub zmodernizowanych linii kolejowych – 57 km</t>
  </si>
  <si>
    <t xml:space="preserve">• Liczba zmodernizowanych pojazdów kolejowych – 39 szt.
• Pojemność zmodernizowanych wagonów osobowych- zostanie określona w późniejszym etapie
</t>
  </si>
  <si>
    <t>"Koleje Mazowieckie - KM" sp. z o.o.</t>
  </si>
  <si>
    <t>Projekt duży (T/N/ND)</t>
  </si>
  <si>
    <t>[nie dotyczy]</t>
  </si>
  <si>
    <t>Razem</t>
  </si>
  <si>
    <t>Budowa obwodnicy Gąbina w ciągu drogi wojewódzkiej nr 577 relacji Łąck-Ruszki na terenie m. Gąbin</t>
  </si>
  <si>
    <t>IV kw. 2016 r. – 2020 r.</t>
  </si>
  <si>
    <t>planowane jest po otrzymaniu kompletnej dokumentacji technicznej i po opracowaniu studium wykonalności (w zgłoszeniu brak daty)</t>
  </si>
  <si>
    <t>IV kw. 2016 r. – 2019 r.</t>
  </si>
  <si>
    <t xml:space="preserve">• Całkowita długość nowych dróg - około 4,6 km </t>
  </si>
  <si>
    <t>Wirtualny Warszawski Obszar Funkcjonalny (Virtual WOF)</t>
  </si>
  <si>
    <t xml:space="preserve">• Liczba usług publicznych udostępnionych on line o stopniu dojrzałości co najmniej 3 – dwustronna interakcja – 8 szt. 
• Liczba jednostek sektora publicznego korzystających z utworzonych aplikacji lub usług teleinformatycznych – 11 szt.
</t>
  </si>
  <si>
    <t>maj/czerwiec 2017</t>
  </si>
  <si>
    <t>Budowa i wdrożenie zintegrowanego systemu wsparcia usług opiekuńczych opartego na narzędziach TIK na terenie Warszawskiego Obszaru Funkcjonalnego 
(E – Opieka)</t>
  </si>
  <si>
    <t>14.02.2017 r.</t>
  </si>
  <si>
    <t>I kw.2016 r.
- IV kw. 2022 r.</t>
  </si>
  <si>
    <t>III kw. 2016 r.
- IV kw. 2022 r.</t>
  </si>
  <si>
    <t>Budowa odcinka linii kolejowej od stacji Modlin do Mazowieckiego Portu Lotniczego (MPL) Warszawa/Modlin oraz budowa stacji kolejowej Mazowiecki Port Lotniczy (MPL) Warszawa/Modlin</t>
  </si>
  <si>
    <t xml:space="preserve">27.03.2017 </t>
  </si>
  <si>
    <t>07.2016 – 05.2023</t>
  </si>
  <si>
    <t>III kw.2017</t>
  </si>
  <si>
    <t xml:space="preserve">• Liczba usług publicznych udostępnionych on line o stopniu dojrzałości co najmniej 3 – dwustronna interakcja – 20 szt. 
• Liczba podmiotów, które udostępniły informacje sektora publicznego – 20 szt. 
• Liczba jednostek sektora publicznego korzystających z utworzonych aplikacji lub usług teleinformatycznych – 20 szt.
</t>
  </si>
  <si>
    <t xml:space="preserve"> styczeń 2017 r.
- grudzień 2021 r.</t>
  </si>
  <si>
    <t>04.07.2017 r.</t>
  </si>
  <si>
    <t>Dostęp do informacji publicznej gmin Warszawskiego Obszaru Funkcjonalnego 
(E- Archiwum)</t>
  </si>
  <si>
    <t>Miasto Ząbki</t>
  </si>
  <si>
    <t>Oś priorytetowaVI Jakość życia</t>
  </si>
  <si>
    <t>Działanie 6.1 Infrastruktura ochrony zdrowia</t>
  </si>
  <si>
    <t>Poprawa funkcjonowania i efektywności kosztowej leczenia psychiatrycznego w Mazowieckim Szpitalu Wojewódzkim Drewnica</t>
  </si>
  <si>
    <t xml:space="preserve">Mazowiecki Szpital Wojewódzki Drewnica Sp. z o.o. </t>
  </si>
  <si>
    <t>10.10.2017</t>
  </si>
  <si>
    <t>24.02.2015 r. – 24.02.2018 r.</t>
  </si>
  <si>
    <t>IV kw. 2017 r.</t>
  </si>
  <si>
    <t xml:space="preserve">• Liczba wspartych podmiotów leczniczych - szt. 1
 • Liczba osób korzystających ze świadczeń podmiotu leczniczego -  6.800 osób/rok
</t>
  </si>
  <si>
    <t>Oś priorytetowaVII Rozwój regionalnego systemu transportowego</t>
  </si>
  <si>
    <t>Prace na linii Nr 28 Wieliszew – Zegrze</t>
  </si>
  <si>
    <t xml:space="preserve">19.10.2017 </t>
  </si>
  <si>
    <t>III kw. 2019 r. - IV kw.2021 r.</t>
  </si>
  <si>
    <t>I kw. 2019 r.</t>
  </si>
  <si>
    <t>Zakup 6 sztuk nowych pięcioczłonowych Elektrycznych Zespołów Trakcyjnych</t>
  </si>
  <si>
    <t>29.01.2018</t>
  </si>
  <si>
    <t>I kw.2018 r. - II.kw 2020</t>
  </si>
  <si>
    <t xml:space="preserve">• Liczba zakupionych pojazdów kolejowych – 6 szt.
• Pojemność zakupionych wagonów osobowych - 1296 (liczba miejsc siedzących)
</t>
  </si>
  <si>
    <t>Rozbudowa drogi wojewódzkiej nr 541 na odcinkach: od km 38+170 do km 38+662,  od km 39+268 do km 51+500, od km 55+350 do km 57+660 oraz od km 69+230 do km 72+781</t>
  </si>
  <si>
    <t xml:space="preserve">• Całkowita długość przebudowanych lub zmodernizowanych dróg - około 18,62 km </t>
  </si>
  <si>
    <t>Rozbudowa drogi wojewódzkiej nr 579 na odcinku od km 41+272 do km 52+714</t>
  </si>
  <si>
    <t>15.05.2018 r.</t>
  </si>
  <si>
    <t>II/III kwartał 2018 r. – 2020 r.</t>
  </si>
  <si>
    <t xml:space="preserve">• Całkowita długość przebudowanych lub zmodernizowanych dróg - około 10,18 km </t>
  </si>
  <si>
    <t>Rozbudowa i przebudowa drogi powiatowej nr 3759W Szumanie - Bielsk</t>
  </si>
  <si>
    <t>Powiat Płocki</t>
  </si>
  <si>
    <t>28.08.2018 r.</t>
  </si>
  <si>
    <t>01.01.2019 -31.01.2020</t>
  </si>
  <si>
    <t>09.2018 r.</t>
  </si>
  <si>
    <t xml:space="preserve">• Całkowita długość przebudowanych lub zmodernizowanych dróg - 7,56  km </t>
  </si>
  <si>
    <t>Optymalizacja wykorzystania instrumentów finansowych oraz tworzenie regionalnych instrumentów finansowych i mechanizmów ich dystrybucji w województwie mazowieckim</t>
  </si>
  <si>
    <t xml:space="preserve"> 1.11. 2018 - 31.12. 2020</t>
  </si>
  <si>
    <t>IV kw. 2018</t>
  </si>
  <si>
    <t xml:space="preserve">Wskaźniki produktu:
• Liczba instytucji otoczenia biznesu wspartych w zakresie profesjonalizacji usług - 3 
Wskaźniki rezultatu:
• Liczba produktów finansowych (nowych lub ulepszonych) gotowych do wdrożenia przez IOB.
Wartość ww. wskaźnika będzie wyrażała liczbę opracowanych i uzgodnionych z instytucjami finansowymi metryk produktów finansowych zawierających podstawowe parametry produktu finansowego - 5
</t>
  </si>
  <si>
    <t>Powiat Przasnyski</t>
  </si>
  <si>
    <t>Rozbudowa drogi wojewódzkiej nr 614 Chorzele – Krukowo – Myszyniec prowadzącej do terenów inwestycyjnych Przasnyskiej Strefy Gospodarczej podstrefa Chorzele</t>
  </si>
  <si>
    <t>2018 - 2020</t>
  </si>
  <si>
    <t>Przebudowa drogi wojewódzkiej nr 544 gr. woj. – Mława – Przasnysz – Ostrołęka prowadzącej do terenów inwestycyjnych Przasnyskiej Strefy Gospodarczej w Sierakowie</t>
  </si>
  <si>
    <t xml:space="preserve">• Długość rozbudowanego odcinka drogi wojewódzkiej [km] – 17,533 
• Liczba przebudowanych przepustów mostowych w ciągu drogi wojewódzkiej [szt.] - 2 
</t>
  </si>
  <si>
    <t xml:space="preserve">• Długość rozbudowanego odcinka drogi wojewódzkiej [km] – 15,750 
• Liczba przebudowanych przepustów mostowych w ciągu drogi wojewódzkiej [szt.] - 1 
</t>
  </si>
  <si>
    <t xml:space="preserve">Wskaźniki rezultatu bezpośredniego:
Liczba zaawansowanych usług (nowych lub ulepszonych) świadczonych przez IOB – 92 szt.;
Liczba przedsiębiorstw korzystających z zaawansowanych usług (nowych i/lub ulepszonych) świadczonych przez instytucje otoczenia biznesu – 276 szt.;
Liczba przedsiębiorstw otrzymujących wsparcie – 276 szt.
Wskaźniki produktu:
Liczba instytucji otoczenia biznesu wspartych w zakresie profesjonalizacji usług – 20 szt.;
Liczba zaawansowanych usług (nowych lub ulepszonych) świadczonych przez instytucje otoczenia biznesu – 92 szt.
</t>
  </si>
  <si>
    <t xml:space="preserve">Oś priorytetowa V Gospodarka przyjazna środowisku </t>
  </si>
  <si>
    <t>Modernizacja pompowni Arciechów, gm. Iłów</t>
  </si>
  <si>
    <t>Państwowe Gospodarstwo Wodne Wody Polskie</t>
  </si>
  <si>
    <t>II kw. 2019 r. -  II kw. 2021 r.</t>
  </si>
  <si>
    <t>30.10.2018</t>
  </si>
  <si>
    <t>• Liczba ludności odnoszącej korzyści ze środków ochrony przeciwpowodziowej  - 7 548 osób</t>
  </si>
  <si>
    <t xml:space="preserve">Działanie 5.1 Dostosowanie do zmian klimatu </t>
  </si>
  <si>
    <t>11.2018 r.</t>
  </si>
  <si>
    <t>E- zdrowie
 dla Mazowsza 2</t>
  </si>
  <si>
    <t xml:space="preserve">Wojewodztwo Mazowieckie </t>
  </si>
  <si>
    <t xml:space="preserve">II kw. 2019 r. 
- II kw. 2022 r. </t>
  </si>
  <si>
    <t xml:space="preserve">II kw. 2019 r. </t>
  </si>
  <si>
    <t xml:space="preserve">• Liczba usług publicznych udostępnionych on line o stopniu dojrzałości co najmniej 3 – dwustronna interakcja – 3 szt. 
• Liczba usług publicznych udostępnionych on line o stopniu dojrzałości co najmniej 4 – transakcja – 1 szt. 
•  Liczba podmiotów, które udostępniły informacje sektora publicznego – 22 szt.
</t>
  </si>
  <si>
    <t xml:space="preserve">Suma </t>
  </si>
  <si>
    <t>04.10.2016 r.</t>
  </si>
  <si>
    <t>02.2018 r.</t>
  </si>
  <si>
    <t>12.2018 r.</t>
  </si>
  <si>
    <t>2016 r.</t>
  </si>
  <si>
    <t xml:space="preserve">Działanie 2.1 E- usługi     Poddziałanie 2.1.1 E - usługi dla Mazowsza </t>
  </si>
  <si>
    <t>26.02.2019 r.</t>
  </si>
  <si>
    <t>Budowa nowego odcinka drogi wojewódzkiej nr 635 do węzła „WOŁOMIN" na trasie S–8</t>
  </si>
  <si>
    <t>IV kwartał 2019 r. - 2022 r.</t>
  </si>
  <si>
    <t>III kwartał 2019 r.</t>
  </si>
  <si>
    <t xml:space="preserve">• Całkowita długość nowych dróg : około 2,5 km;
</t>
  </si>
  <si>
    <t>Budowa zachodniej obwodnicy Grodziska Mazowieckiego w ciągu DW 579</t>
  </si>
  <si>
    <t xml:space="preserve">IV kwartał 2019 roku /I kwartał 2020 roku - 2022 r.
</t>
  </si>
  <si>
    <t>Po otrzymaniu kompletnej dokumentacji technicznej i po opracowaniu studium wykonalności.</t>
  </si>
  <si>
    <t>• Całkowita długość nowych dróg: 7,35 km,</t>
  </si>
  <si>
    <t>• Całkowita długość przebudowanych lub zmodernizowanych linii kolejowych – 3,5 km</t>
  </si>
  <si>
    <t>Po zrealizowaniu Etapu I Projektu nie zostanie osiągnięty żaden ze wskaźników rezultatu lub produktu. Po realizacji całej inwestycji, tj. Etapu I i Etapu II, osiągnięty zostanie wskaźnik produktu „Całkowita długość nowych linii kolejowych" - około 6 km.</t>
  </si>
  <si>
    <t xml:space="preserve">Załącznik  do uchwały nr  637/45/19
Zarządu Województwa Mazowieckiego
z dnia 14 maja 2019 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</si>
</sst>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zcionka tekstu podstawowego"/>
      <family val="2"/>
      <charset val="238"/>
    </font>
    <font>
      <b/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FFFF00"/>
      <name val="Arial"/>
      <family val="2"/>
      <charset val="238"/>
    </font>
    <font>
      <b/>
      <sz val="15"/>
      <color theme="3"/>
      <name val="Cambria"/>
      <family val="1"/>
      <charset val="238"/>
      <scheme val="major"/>
    </font>
    <font>
      <b/>
      <sz val="8"/>
      <color theme="0" tint="-0.14999847407452621"/>
      <name val="Arial"/>
      <family val="2"/>
      <charset val="238"/>
    </font>
    <font>
      <b/>
      <sz val="8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medium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ck">
        <color theme="4" tint="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theme="4" tint="0.39997558519241921"/>
      </bottom>
      <diagonal/>
    </border>
    <border>
      <left style="thin">
        <color indexed="64"/>
      </left>
      <right/>
      <top/>
      <bottom style="medium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4" tint="0.499984740745262"/>
      </bottom>
      <diagonal/>
    </border>
    <border>
      <left style="thin">
        <color indexed="64"/>
      </left>
      <right/>
      <top style="medium">
        <color theme="4" tint="0.39997558519241921"/>
      </top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69">
    <xf numFmtId="0" fontId="0" fillId="0" borderId="0" xfId="0"/>
    <xf numFmtId="0" fontId="0" fillId="0" borderId="0" xfId="0" applyBorder="1"/>
    <xf numFmtId="2" fontId="2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/>
    <xf numFmtId="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3" borderId="5" xfId="2" applyFont="1" applyFill="1" applyAlignment="1">
      <alignment horizontal="center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9" fillId="0" borderId="4" xfId="1" applyFont="1"/>
    <xf numFmtId="0" fontId="4" fillId="3" borderId="5" xfId="2" applyFill="1"/>
    <xf numFmtId="0" fontId="5" fillId="0" borderId="6" xfId="3"/>
    <xf numFmtId="0" fontId="6" fillId="0" borderId="0" xfId="0" applyFont="1"/>
    <xf numFmtId="0" fontId="7" fillId="0" borderId="0" xfId="0" applyFont="1" applyAlignment="1">
      <alignment horizontal="left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3" applyFont="1" applyFill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8" fillId="3" borderId="5" xfId="2" applyFont="1" applyFill="1" applyAlignment="1">
      <alignment horizontal="left" vertical="center" wrapText="1"/>
    </xf>
    <xf numFmtId="0" fontId="10" fillId="2" borderId="6" xfId="3" applyFont="1" applyFill="1" applyAlignment="1">
      <alignment horizontal="center" vertical="top" wrapText="1"/>
    </xf>
    <xf numFmtId="0" fontId="7" fillId="2" borderId="9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top" wrapText="1"/>
    </xf>
    <xf numFmtId="0" fontId="7" fillId="2" borderId="8" xfId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/>
    </xf>
    <xf numFmtId="0" fontId="7" fillId="2" borderId="1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11" fillId="0" borderId="6" xfId="3" applyFont="1" applyFill="1" applyAlignment="1">
      <alignment horizontal="center" vertical="top" wrapText="1"/>
    </xf>
    <xf numFmtId="0" fontId="0" fillId="0" borderId="0" xfId="0" applyFill="1"/>
    <xf numFmtId="0" fontId="9" fillId="0" borderId="4" xfId="1" applyFont="1" applyFill="1"/>
    <xf numFmtId="0" fontId="0" fillId="0" borderId="0" xfId="0" applyFill="1" applyBorder="1"/>
    <xf numFmtId="0" fontId="4" fillId="0" borderId="5" xfId="2" applyFill="1"/>
    <xf numFmtId="0" fontId="5" fillId="0" borderId="6" xfId="3" applyFill="1"/>
    <xf numFmtId="4" fontId="0" fillId="0" borderId="0" xfId="0" applyNumberFormat="1" applyFill="1" applyBorder="1"/>
    <xf numFmtId="0" fontId="0" fillId="0" borderId="12" xfId="0" applyFill="1" applyBorder="1"/>
    <xf numFmtId="0" fontId="6" fillId="0" borderId="2" xfId="0" applyFont="1" applyBorder="1" applyAlignment="1">
      <alignment horizontal="lef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0" fontId="8" fillId="3" borderId="15" xfId="2" applyFont="1" applyFill="1" applyBorder="1" applyAlignment="1">
      <alignment horizontal="center" vertical="top" wrapText="1"/>
    </xf>
    <xf numFmtId="0" fontId="8" fillId="3" borderId="16" xfId="2" applyFont="1" applyFill="1" applyBorder="1" applyAlignment="1">
      <alignment horizontal="left" vertical="center" wrapText="1"/>
    </xf>
    <xf numFmtId="0" fontId="10" fillId="2" borderId="17" xfId="3" applyFont="1" applyFill="1" applyBorder="1" applyAlignment="1">
      <alignment horizontal="center" vertical="top" wrapText="1"/>
    </xf>
    <xf numFmtId="0" fontId="10" fillId="2" borderId="18" xfId="3" applyFont="1" applyFill="1" applyBorder="1" applyAlignment="1">
      <alignment horizontal="center" vertical="top" wrapText="1"/>
    </xf>
    <xf numFmtId="0" fontId="8" fillId="3" borderId="5" xfId="2" applyFont="1" applyFill="1" applyBorder="1" applyAlignment="1">
      <alignment horizontal="left" vertical="center" wrapText="1"/>
    </xf>
    <xf numFmtId="0" fontId="10" fillId="2" borderId="19" xfId="3" applyFont="1" applyFill="1" applyBorder="1" applyAlignment="1">
      <alignment horizontal="center" vertical="top" wrapText="1"/>
    </xf>
    <xf numFmtId="0" fontId="10" fillId="2" borderId="6" xfId="3" applyFont="1" applyFill="1" applyBorder="1" applyAlignment="1">
      <alignment horizontal="center" vertical="top" wrapText="1"/>
    </xf>
    <xf numFmtId="0" fontId="11" fillId="0" borderId="19" xfId="3" applyFont="1" applyFill="1" applyBorder="1" applyAlignment="1">
      <alignment horizontal="center" vertical="top" wrapText="1"/>
    </xf>
    <xf numFmtId="0" fontId="11" fillId="0" borderId="6" xfId="3" applyFont="1" applyFill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right" vertical="center" wrapText="1"/>
    </xf>
    <xf numFmtId="0" fontId="8" fillId="3" borderId="21" xfId="2" applyFont="1" applyFill="1" applyBorder="1" applyAlignment="1">
      <alignment horizontal="left" vertical="center" wrapText="1"/>
    </xf>
    <xf numFmtId="4" fontId="6" fillId="0" borderId="0" xfId="0" applyNumberFormat="1" applyFont="1"/>
    <xf numFmtId="0" fontId="8" fillId="3" borderId="22" xfId="2" applyFont="1" applyFill="1" applyBorder="1" applyAlignment="1">
      <alignment horizontal="left" vertical="center" wrapText="1"/>
    </xf>
    <xf numFmtId="0" fontId="8" fillId="3" borderId="23" xfId="2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11" fillId="0" borderId="24" xfId="3" applyFont="1" applyFill="1" applyBorder="1" applyAlignment="1">
      <alignment horizontal="center" vertical="top" wrapText="1"/>
    </xf>
    <xf numFmtId="0" fontId="11" fillId="0" borderId="0" xfId="3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4">
    <cellStyle name="Nagłówek 1" xfId="1" builtinId="16"/>
    <cellStyle name="Nagłówek 2" xfId="2" builtinId="17"/>
    <cellStyle name="Nagłówek 3" xfId="3" builtinId="1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4"/>
  <sheetViews>
    <sheetView tabSelected="1" view="pageBreakPreview" zoomScale="90" zoomScaleNormal="90" zoomScaleSheetLayoutView="90" zoomScalePageLayoutView="90" workbookViewId="0">
      <selection activeCell="O8" sqref="O8"/>
    </sheetView>
  </sheetViews>
  <sheetFormatPr defaultRowHeight="14.25"/>
  <cols>
    <col min="1" max="1" width="3.5" customWidth="1"/>
    <col min="2" max="2" width="17.25" customWidth="1"/>
    <col min="3" max="3" width="17.375" customWidth="1"/>
    <col min="4" max="4" width="10.625" customWidth="1"/>
    <col min="5" max="5" width="6.375" customWidth="1"/>
    <col min="6" max="6" width="14" customWidth="1"/>
    <col min="7" max="7" width="22.375" customWidth="1"/>
    <col min="8" max="8" width="29" customWidth="1"/>
    <col min="9" max="9" width="16.625" customWidth="1"/>
    <col min="10" max="10" width="17.375" customWidth="1"/>
    <col min="11" max="11" width="20.25" customWidth="1"/>
    <col min="12" max="14" width="9" style="36"/>
    <col min="15" max="15" width="15" style="36" bestFit="1" customWidth="1"/>
    <col min="16" max="52" width="9" style="36"/>
  </cols>
  <sheetData>
    <row r="1" spans="1:52" ht="36.75" customHeight="1">
      <c r="A1" s="65"/>
      <c r="B1" s="65"/>
      <c r="C1" s="65"/>
      <c r="D1" s="65"/>
      <c r="E1" s="13"/>
      <c r="F1" s="13"/>
      <c r="G1" s="13"/>
      <c r="H1" s="13"/>
      <c r="I1" s="13"/>
      <c r="J1" s="67" t="s">
        <v>136</v>
      </c>
      <c r="K1" s="68"/>
    </row>
    <row r="2" spans="1:52" ht="16.5" customHeight="1">
      <c r="A2" s="66" t="s">
        <v>0</v>
      </c>
      <c r="B2" s="66"/>
      <c r="C2" s="66"/>
      <c r="D2" s="66"/>
      <c r="E2" s="66"/>
      <c r="F2" s="66"/>
      <c r="G2" s="66"/>
      <c r="H2" s="13"/>
      <c r="I2" s="58"/>
      <c r="J2" s="13"/>
      <c r="K2" s="13"/>
    </row>
    <row r="3" spans="1:52">
      <c r="A3" s="14"/>
      <c r="B3" s="14"/>
      <c r="C3" s="14"/>
      <c r="D3" s="14"/>
      <c r="E3" s="14"/>
      <c r="F3" s="14"/>
      <c r="G3" s="30"/>
      <c r="H3" s="13"/>
      <c r="I3" s="13"/>
      <c r="J3" s="13"/>
      <c r="K3" s="13"/>
    </row>
    <row r="4" spans="1:52" s="10" customFormat="1" ht="73.5" customHeight="1" thickBot="1">
      <c r="A4" s="7" t="s">
        <v>19</v>
      </c>
      <c r="B4" s="33" t="s">
        <v>1</v>
      </c>
      <c r="C4" s="29" t="s">
        <v>21</v>
      </c>
      <c r="D4" s="27" t="s">
        <v>11</v>
      </c>
      <c r="E4" s="29" t="s">
        <v>42</v>
      </c>
      <c r="F4" s="7" t="s">
        <v>29</v>
      </c>
      <c r="G4" s="31" t="s">
        <v>30</v>
      </c>
      <c r="H4" s="9" t="s">
        <v>20</v>
      </c>
      <c r="I4" s="9" t="s">
        <v>28</v>
      </c>
      <c r="J4" s="32" t="s">
        <v>2</v>
      </c>
      <c r="K4" s="7" t="s">
        <v>3</v>
      </c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</row>
    <row r="5" spans="1:52" ht="15" thickTop="1">
      <c r="A5" s="28">
        <v>1</v>
      </c>
      <c r="B5" s="15">
        <v>2</v>
      </c>
      <c r="C5" s="28">
        <v>3</v>
      </c>
      <c r="D5" s="28">
        <v>4</v>
      </c>
      <c r="E5" s="28">
        <v>5</v>
      </c>
      <c r="F5" s="15">
        <v>6</v>
      </c>
      <c r="G5" s="15">
        <v>7</v>
      </c>
      <c r="H5" s="28">
        <v>8</v>
      </c>
      <c r="I5" s="28">
        <v>9</v>
      </c>
      <c r="J5" s="28">
        <v>10</v>
      </c>
      <c r="K5" s="28">
        <v>11</v>
      </c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</row>
    <row r="6" spans="1:52" s="11" customFormat="1" ht="26.25" customHeight="1" thickBot="1">
      <c r="A6" s="46" t="s">
        <v>43</v>
      </c>
      <c r="B6" s="50" t="s">
        <v>43</v>
      </c>
      <c r="C6" s="25" t="s">
        <v>43</v>
      </c>
      <c r="D6" s="25" t="s">
        <v>43</v>
      </c>
      <c r="E6" s="25" t="s">
        <v>43</v>
      </c>
      <c r="F6" s="25" t="s">
        <v>43</v>
      </c>
      <c r="G6" s="8" t="s">
        <v>23</v>
      </c>
      <c r="H6" s="25" t="s">
        <v>43</v>
      </c>
      <c r="I6" s="25" t="s">
        <v>43</v>
      </c>
      <c r="J6" s="25" t="s">
        <v>43</v>
      </c>
      <c r="K6" s="47" t="s">
        <v>43</v>
      </c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</row>
    <row r="7" spans="1:52" s="11" customFormat="1" ht="34.5" customHeight="1" thickTop="1" thickBot="1">
      <c r="A7" s="51"/>
      <c r="B7" s="52"/>
      <c r="C7" s="26"/>
      <c r="D7" s="26"/>
      <c r="E7" s="26"/>
      <c r="F7" s="26"/>
      <c r="G7" s="16" t="s">
        <v>124</v>
      </c>
      <c r="H7" s="26"/>
      <c r="I7" s="26"/>
      <c r="J7" s="26"/>
      <c r="K7" s="48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</row>
    <row r="8" spans="1:52" s="11" customFormat="1" ht="97.5" customHeight="1" thickBot="1">
      <c r="A8" s="17">
        <v>1</v>
      </c>
      <c r="B8" s="17" t="s">
        <v>114</v>
      </c>
      <c r="C8" s="17" t="s">
        <v>115</v>
      </c>
      <c r="D8" s="17" t="s">
        <v>125</v>
      </c>
      <c r="E8" s="17" t="s">
        <v>8</v>
      </c>
      <c r="F8" s="17" t="s">
        <v>116</v>
      </c>
      <c r="G8" s="17" t="s">
        <v>117</v>
      </c>
      <c r="H8" s="18" t="s">
        <v>118</v>
      </c>
      <c r="I8" s="19">
        <v>84312500</v>
      </c>
      <c r="J8" s="19">
        <v>84312500</v>
      </c>
      <c r="K8" s="19">
        <v>67450000</v>
      </c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</row>
    <row r="9" spans="1:52" s="11" customFormat="1" ht="22.5" customHeight="1" thickTop="1" thickBot="1">
      <c r="A9" s="53"/>
      <c r="B9" s="54"/>
      <c r="C9" s="35"/>
      <c r="D9" s="35"/>
      <c r="E9" s="35"/>
      <c r="F9" s="35"/>
      <c r="G9" s="35"/>
      <c r="H9" s="34" t="s">
        <v>119</v>
      </c>
      <c r="I9" s="20">
        <f>I8</f>
        <v>84312500</v>
      </c>
      <c r="J9" s="20">
        <f t="shared" ref="J9:K9" si="0">J8</f>
        <v>84312500</v>
      </c>
      <c r="K9" s="20">
        <f t="shared" si="0"/>
        <v>67450000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</row>
    <row r="10" spans="1:52" s="12" customFormat="1" ht="38.25" customHeight="1" thickBot="1">
      <c r="A10" s="51" t="s">
        <v>43</v>
      </c>
      <c r="B10" s="52" t="s">
        <v>43</v>
      </c>
      <c r="C10" s="26" t="s">
        <v>43</v>
      </c>
      <c r="D10" s="26" t="s">
        <v>43</v>
      </c>
      <c r="E10" s="26" t="s">
        <v>43</v>
      </c>
      <c r="F10" s="26" t="s">
        <v>43</v>
      </c>
      <c r="G10" s="16" t="s">
        <v>22</v>
      </c>
      <c r="H10" s="26" t="s">
        <v>43</v>
      </c>
      <c r="I10" s="26" t="s">
        <v>43</v>
      </c>
      <c r="J10" s="26" t="s">
        <v>43</v>
      </c>
      <c r="K10" s="48" t="s">
        <v>43</v>
      </c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</row>
    <row r="11" spans="1:52" ht="87" customHeight="1">
      <c r="A11" s="17">
        <v>2</v>
      </c>
      <c r="B11" s="17" t="s">
        <v>50</v>
      </c>
      <c r="C11" s="17" t="s">
        <v>24</v>
      </c>
      <c r="D11" s="17" t="s">
        <v>25</v>
      </c>
      <c r="E11" s="17" t="s">
        <v>8</v>
      </c>
      <c r="F11" s="17" t="s">
        <v>56</v>
      </c>
      <c r="G11" s="17" t="s">
        <v>26</v>
      </c>
      <c r="H11" s="18" t="s">
        <v>27</v>
      </c>
      <c r="I11" s="19">
        <v>70592601.310000002</v>
      </c>
      <c r="J11" s="19">
        <v>70592601.310000002</v>
      </c>
      <c r="K11" s="19">
        <v>56474081.049999997</v>
      </c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52" ht="95.25" customHeight="1">
      <c r="A12" s="17">
        <v>3</v>
      </c>
      <c r="B12" s="17" t="s">
        <v>53</v>
      </c>
      <c r="C12" s="17" t="s">
        <v>24</v>
      </c>
      <c r="D12" s="17" t="s">
        <v>54</v>
      </c>
      <c r="E12" s="17" t="s">
        <v>8</v>
      </c>
      <c r="F12" s="17" t="s">
        <v>55</v>
      </c>
      <c r="G12" s="17" t="s">
        <v>52</v>
      </c>
      <c r="H12" s="18" t="s">
        <v>51</v>
      </c>
      <c r="I12" s="19">
        <v>26093125</v>
      </c>
      <c r="J12" s="19">
        <v>26093125</v>
      </c>
      <c r="K12" s="19">
        <v>20874500</v>
      </c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52" ht="96.75" customHeight="1">
      <c r="A13" s="17">
        <v>4</v>
      </c>
      <c r="B13" s="17" t="s">
        <v>64</v>
      </c>
      <c r="C13" s="17" t="s">
        <v>65</v>
      </c>
      <c r="D13" s="17" t="s">
        <v>63</v>
      </c>
      <c r="E13" s="17" t="s">
        <v>8</v>
      </c>
      <c r="F13" s="17" t="s">
        <v>62</v>
      </c>
      <c r="G13" s="17" t="s">
        <v>60</v>
      </c>
      <c r="H13" s="18" t="s">
        <v>61</v>
      </c>
      <c r="I13" s="19">
        <v>18284099.210000001</v>
      </c>
      <c r="J13" s="19">
        <v>18284099.210000001</v>
      </c>
      <c r="K13" s="19">
        <v>14627279.369999999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52" ht="15" customHeight="1" thickBot="1">
      <c r="A14" s="53" t="s">
        <v>43</v>
      </c>
      <c r="B14" s="54" t="s">
        <v>43</v>
      </c>
      <c r="C14" s="35" t="s">
        <v>43</v>
      </c>
      <c r="D14" s="35" t="s">
        <v>43</v>
      </c>
      <c r="E14" s="35" t="s">
        <v>43</v>
      </c>
      <c r="F14" s="35" t="s">
        <v>43</v>
      </c>
      <c r="G14" s="35" t="s">
        <v>43</v>
      </c>
      <c r="H14" s="34" t="s">
        <v>4</v>
      </c>
      <c r="I14" s="20">
        <f>SUM(I11:I13)</f>
        <v>114969825.52000001</v>
      </c>
      <c r="J14" s="20">
        <f>SUM(J11:J13)</f>
        <v>114969825.52000001</v>
      </c>
      <c r="K14" s="20">
        <f>SUM(K11:K13)</f>
        <v>91975860.420000002</v>
      </c>
      <c r="L14" s="38"/>
      <c r="M14" s="38"/>
      <c r="N14" s="38"/>
      <c r="O14" s="41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52" s="11" customFormat="1" ht="35.25" customHeight="1" thickBot="1">
      <c r="A15" s="46" t="s">
        <v>43</v>
      </c>
      <c r="B15" s="50" t="s">
        <v>43</v>
      </c>
      <c r="C15" s="25" t="s">
        <v>43</v>
      </c>
      <c r="D15" s="25" t="s">
        <v>43</v>
      </c>
      <c r="E15" s="25" t="s">
        <v>43</v>
      </c>
      <c r="F15" s="25" t="s">
        <v>43</v>
      </c>
      <c r="G15" s="8" t="s">
        <v>31</v>
      </c>
      <c r="H15" s="25" t="s">
        <v>43</v>
      </c>
      <c r="I15" s="25" t="s">
        <v>43</v>
      </c>
      <c r="J15" s="25" t="s">
        <v>43</v>
      </c>
      <c r="K15" s="47" t="s">
        <v>43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</row>
    <row r="16" spans="1:52" s="12" customFormat="1" ht="34.5" customHeight="1" thickTop="1" thickBot="1">
      <c r="A16" s="51" t="s">
        <v>43</v>
      </c>
      <c r="B16" s="52" t="s">
        <v>43</v>
      </c>
      <c r="C16" s="26" t="s">
        <v>43</v>
      </c>
      <c r="D16" s="26" t="s">
        <v>43</v>
      </c>
      <c r="E16" s="26" t="s">
        <v>43</v>
      </c>
      <c r="F16" s="26" t="s">
        <v>43</v>
      </c>
      <c r="G16" s="16" t="s">
        <v>32</v>
      </c>
      <c r="H16" s="26" t="s">
        <v>43</v>
      </c>
      <c r="I16" s="26" t="s">
        <v>43</v>
      </c>
      <c r="J16" s="26" t="s">
        <v>43</v>
      </c>
      <c r="K16" s="48" t="s">
        <v>43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</row>
    <row r="17" spans="1:58" ht="203.25" customHeight="1" thickBot="1">
      <c r="A17" s="17">
        <v>5</v>
      </c>
      <c r="B17" s="17" t="s">
        <v>17</v>
      </c>
      <c r="C17" s="17" t="s">
        <v>15</v>
      </c>
      <c r="D17" s="55">
        <v>42494</v>
      </c>
      <c r="E17" s="17" t="s">
        <v>8</v>
      </c>
      <c r="F17" s="17" t="s">
        <v>18</v>
      </c>
      <c r="G17" s="17" t="s">
        <v>16</v>
      </c>
      <c r="H17" s="18" t="s">
        <v>105</v>
      </c>
      <c r="I17" s="21">
        <v>40391250</v>
      </c>
      <c r="J17" s="21">
        <v>40156706.079999998</v>
      </c>
      <c r="K17" s="21">
        <v>40156706.079999998</v>
      </c>
      <c r="L17" s="38"/>
      <c r="M17" s="41"/>
      <c r="N17" s="38"/>
      <c r="O17" s="38"/>
      <c r="P17" s="38"/>
      <c r="Q17" s="38"/>
      <c r="R17" s="38"/>
      <c r="S17" s="38"/>
      <c r="T17" s="42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58" ht="204" customHeight="1">
      <c r="A18" s="17">
        <v>6</v>
      </c>
      <c r="B18" s="17" t="s">
        <v>95</v>
      </c>
      <c r="C18" s="17" t="s">
        <v>15</v>
      </c>
      <c r="D18" s="55">
        <v>43382</v>
      </c>
      <c r="E18" s="17" t="s">
        <v>8</v>
      </c>
      <c r="F18" s="17" t="s">
        <v>96</v>
      </c>
      <c r="G18" s="17" t="s">
        <v>97</v>
      </c>
      <c r="H18" s="18" t="s">
        <v>98</v>
      </c>
      <c r="I18" s="21">
        <v>5698000</v>
      </c>
      <c r="J18" s="21">
        <v>5698000</v>
      </c>
      <c r="K18" s="21">
        <v>5698000</v>
      </c>
      <c r="L18" s="38"/>
      <c r="M18" s="41"/>
      <c r="N18" s="38"/>
      <c r="O18" s="38"/>
      <c r="P18" s="38"/>
      <c r="Q18" s="38"/>
      <c r="R18" s="38"/>
      <c r="S18" s="38"/>
      <c r="T18" s="42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58" ht="14.25" customHeight="1" thickBot="1">
      <c r="A19" s="53" t="s">
        <v>43</v>
      </c>
      <c r="B19" s="54" t="s">
        <v>43</v>
      </c>
      <c r="C19" s="35" t="s">
        <v>43</v>
      </c>
      <c r="D19" s="35" t="s">
        <v>43</v>
      </c>
      <c r="E19" s="35" t="s">
        <v>43</v>
      </c>
      <c r="F19" s="35" t="s">
        <v>43</v>
      </c>
      <c r="G19" s="35" t="s">
        <v>43</v>
      </c>
      <c r="H19" s="34" t="s">
        <v>4</v>
      </c>
      <c r="I19" s="23">
        <f>SUM(I17:I18)</f>
        <v>46089250</v>
      </c>
      <c r="J19" s="23">
        <f>SUM(J17:J18)</f>
        <v>45854706.079999998</v>
      </c>
      <c r="K19" s="23">
        <f>SUM(K17:K18)</f>
        <v>45854706.079999998</v>
      </c>
    </row>
    <row r="20" spans="1:58" ht="31.5" customHeight="1" thickBot="1">
      <c r="A20" s="59" t="s">
        <v>43</v>
      </c>
      <c r="B20" s="25" t="s">
        <v>43</v>
      </c>
      <c r="C20" s="25" t="s">
        <v>43</v>
      </c>
      <c r="D20" s="25" t="s">
        <v>43</v>
      </c>
      <c r="E20" s="8"/>
      <c r="F20" s="25" t="s">
        <v>43</v>
      </c>
      <c r="G20" s="8" t="s">
        <v>106</v>
      </c>
      <c r="H20" s="25" t="s">
        <v>43</v>
      </c>
      <c r="I20" s="57" t="s">
        <v>43</v>
      </c>
      <c r="J20" s="25" t="s">
        <v>43</v>
      </c>
      <c r="K20" s="60" t="s">
        <v>43</v>
      </c>
    </row>
    <row r="21" spans="1:58" ht="36" customHeight="1" thickTop="1" thickBot="1">
      <c r="A21" s="51" t="s">
        <v>43</v>
      </c>
      <c r="B21" s="52" t="s">
        <v>43</v>
      </c>
      <c r="C21" s="26" t="s">
        <v>43</v>
      </c>
      <c r="D21" s="26" t="s">
        <v>43</v>
      </c>
      <c r="E21" s="26" t="s">
        <v>43</v>
      </c>
      <c r="F21" s="26" t="s">
        <v>43</v>
      </c>
      <c r="G21" s="16" t="s">
        <v>112</v>
      </c>
      <c r="H21" s="26" t="s">
        <v>43</v>
      </c>
      <c r="I21" s="26" t="s">
        <v>43</v>
      </c>
      <c r="J21" s="26" t="s">
        <v>43</v>
      </c>
      <c r="K21" s="49" t="s">
        <v>43</v>
      </c>
    </row>
    <row r="22" spans="1:58" ht="33.75">
      <c r="A22" s="17">
        <v>7</v>
      </c>
      <c r="B22" s="17" t="s">
        <v>107</v>
      </c>
      <c r="C22" s="17" t="s">
        <v>108</v>
      </c>
      <c r="D22" s="17" t="s">
        <v>110</v>
      </c>
      <c r="E22" s="17" t="s">
        <v>8</v>
      </c>
      <c r="F22" s="17" t="s">
        <v>109</v>
      </c>
      <c r="G22" s="17" t="s">
        <v>78</v>
      </c>
      <c r="H22" s="24" t="s">
        <v>111</v>
      </c>
      <c r="I22" s="21">
        <v>10850308.470000001</v>
      </c>
      <c r="J22" s="22">
        <v>10606336.470000001</v>
      </c>
      <c r="K22" s="45">
        <v>8485069.1799999997</v>
      </c>
    </row>
    <row r="23" spans="1:58" ht="15" thickBot="1">
      <c r="A23" s="53"/>
      <c r="B23" s="54"/>
      <c r="C23" s="35"/>
      <c r="D23" s="35"/>
      <c r="E23" s="35"/>
      <c r="F23" s="35"/>
      <c r="G23" s="35"/>
      <c r="H23" s="34" t="s">
        <v>4</v>
      </c>
      <c r="I23" s="23">
        <f>SUM(I21:I22)</f>
        <v>10850308.470000001</v>
      </c>
      <c r="J23" s="23">
        <f>SUM(J21:J22)</f>
        <v>10606336.470000001</v>
      </c>
      <c r="K23" s="23">
        <f>SUM(K21:K22)</f>
        <v>8485069.1799999997</v>
      </c>
    </row>
    <row r="24" spans="1:58" s="11" customFormat="1" ht="33.75" customHeight="1" thickBot="1">
      <c r="A24" s="46" t="s">
        <v>43</v>
      </c>
      <c r="B24" s="50" t="s">
        <v>43</v>
      </c>
      <c r="C24" s="25" t="s">
        <v>43</v>
      </c>
      <c r="D24" s="25" t="s">
        <v>43</v>
      </c>
      <c r="E24" s="25" t="s">
        <v>43</v>
      </c>
      <c r="F24" s="25" t="s">
        <v>43</v>
      </c>
      <c r="G24" s="8" t="s">
        <v>66</v>
      </c>
      <c r="H24" s="25" t="s">
        <v>43</v>
      </c>
      <c r="I24" s="25" t="s">
        <v>43</v>
      </c>
      <c r="J24" s="25" t="s">
        <v>43</v>
      </c>
      <c r="K24" s="47" t="s">
        <v>43</v>
      </c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</row>
    <row r="25" spans="1:58" s="12" customFormat="1" ht="23.25" customHeight="1" thickTop="1" thickBot="1">
      <c r="A25" s="51" t="s">
        <v>43</v>
      </c>
      <c r="B25" s="52" t="s">
        <v>43</v>
      </c>
      <c r="C25" s="26" t="s">
        <v>43</v>
      </c>
      <c r="D25" s="26" t="s">
        <v>43</v>
      </c>
      <c r="E25" s="26" t="s">
        <v>43</v>
      </c>
      <c r="F25" s="26" t="s">
        <v>43</v>
      </c>
      <c r="G25" s="16" t="s">
        <v>67</v>
      </c>
      <c r="H25" s="26" t="s">
        <v>43</v>
      </c>
      <c r="I25" s="26" t="s">
        <v>43</v>
      </c>
      <c r="J25" s="26" t="s">
        <v>43</v>
      </c>
      <c r="K25" s="49" t="s">
        <v>43</v>
      </c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</row>
    <row r="26" spans="1:58" ht="93.75" customHeight="1">
      <c r="A26" s="17">
        <v>8</v>
      </c>
      <c r="B26" s="17" t="s">
        <v>68</v>
      </c>
      <c r="C26" s="17" t="s">
        <v>69</v>
      </c>
      <c r="D26" s="17" t="s">
        <v>70</v>
      </c>
      <c r="E26" s="17" t="s">
        <v>8</v>
      </c>
      <c r="F26" s="17" t="s">
        <v>71</v>
      </c>
      <c r="G26" s="17" t="s">
        <v>72</v>
      </c>
      <c r="H26" s="24" t="s">
        <v>73</v>
      </c>
      <c r="I26" s="21">
        <v>137136044.5</v>
      </c>
      <c r="J26" s="22">
        <v>137136044.5</v>
      </c>
      <c r="K26" s="45">
        <v>95830667.890000001</v>
      </c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1"/>
      <c r="BB26" s="1"/>
      <c r="BC26" s="1"/>
      <c r="BD26" s="1"/>
      <c r="BE26" s="1"/>
      <c r="BF26" s="1"/>
    </row>
    <row r="27" spans="1:58" ht="14.25" customHeight="1" thickBot="1">
      <c r="A27" s="53" t="s">
        <v>43</v>
      </c>
      <c r="B27" s="54" t="s">
        <v>43</v>
      </c>
      <c r="C27" s="35" t="s">
        <v>43</v>
      </c>
      <c r="D27" s="35" t="s">
        <v>43</v>
      </c>
      <c r="E27" s="35" t="s">
        <v>43</v>
      </c>
      <c r="F27" s="35" t="s">
        <v>43</v>
      </c>
      <c r="G27" s="35" t="s">
        <v>43</v>
      </c>
      <c r="H27" s="34" t="s">
        <v>4</v>
      </c>
      <c r="I27" s="23">
        <f>I26</f>
        <v>137136044.5</v>
      </c>
      <c r="J27" s="23">
        <f>J26</f>
        <v>137136044.5</v>
      </c>
      <c r="K27" s="23">
        <f>K26</f>
        <v>95830667.890000001</v>
      </c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1"/>
      <c r="BB27" s="1"/>
      <c r="BC27" s="1"/>
      <c r="BD27" s="1"/>
      <c r="BE27" s="1"/>
      <c r="BF27" s="1"/>
    </row>
    <row r="28" spans="1:58" s="11" customFormat="1" ht="33.75" customHeight="1" thickBot="1">
      <c r="A28" s="46" t="s">
        <v>43</v>
      </c>
      <c r="B28" s="50" t="s">
        <v>43</v>
      </c>
      <c r="C28" s="25" t="s">
        <v>43</v>
      </c>
      <c r="D28" s="25" t="s">
        <v>43</v>
      </c>
      <c r="E28" s="25" t="s">
        <v>43</v>
      </c>
      <c r="F28" s="25" t="s">
        <v>43</v>
      </c>
      <c r="G28" s="8" t="s">
        <v>74</v>
      </c>
      <c r="H28" s="25" t="s">
        <v>43</v>
      </c>
      <c r="I28" s="25" t="s">
        <v>43</v>
      </c>
      <c r="J28" s="25" t="s">
        <v>43</v>
      </c>
      <c r="K28" s="47" t="s">
        <v>43</v>
      </c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</row>
    <row r="29" spans="1:58" s="12" customFormat="1" ht="23.25" customHeight="1" thickTop="1" thickBot="1">
      <c r="A29" s="51" t="s">
        <v>43</v>
      </c>
      <c r="B29" s="52" t="s">
        <v>43</v>
      </c>
      <c r="C29" s="26" t="s">
        <v>43</v>
      </c>
      <c r="D29" s="26" t="s">
        <v>43</v>
      </c>
      <c r="E29" s="26" t="s">
        <v>43</v>
      </c>
      <c r="F29" s="26" t="s">
        <v>43</v>
      </c>
      <c r="G29" s="16" t="s">
        <v>33</v>
      </c>
      <c r="H29" s="26" t="s">
        <v>43</v>
      </c>
      <c r="I29" s="26" t="s">
        <v>43</v>
      </c>
      <c r="J29" s="26" t="s">
        <v>43</v>
      </c>
      <c r="K29" s="49" t="s">
        <v>43</v>
      </c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</row>
    <row r="30" spans="1:58" ht="93.75" customHeight="1">
      <c r="A30" s="17">
        <v>9</v>
      </c>
      <c r="B30" s="17" t="s">
        <v>5</v>
      </c>
      <c r="C30" s="17" t="s">
        <v>6</v>
      </c>
      <c r="D30" s="17" t="s">
        <v>7</v>
      </c>
      <c r="E30" s="17" t="s">
        <v>8</v>
      </c>
      <c r="F30" s="17" t="s">
        <v>9</v>
      </c>
      <c r="G30" s="17" t="s">
        <v>10</v>
      </c>
      <c r="H30" s="24" t="s">
        <v>38</v>
      </c>
      <c r="I30" s="21">
        <v>39852789.909999996</v>
      </c>
      <c r="J30" s="22">
        <v>38616270.909999996</v>
      </c>
      <c r="K30" s="45">
        <f>30893016.72</f>
        <v>30893016.719999999</v>
      </c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1"/>
      <c r="BB30" s="1"/>
      <c r="BC30" s="1"/>
      <c r="BD30" s="1"/>
      <c r="BE30" s="1"/>
      <c r="BF30" s="1"/>
    </row>
    <row r="31" spans="1:58" ht="103.5" customHeight="1">
      <c r="A31" s="17">
        <v>10</v>
      </c>
      <c r="B31" s="17" t="s">
        <v>83</v>
      </c>
      <c r="C31" s="17" t="s">
        <v>6</v>
      </c>
      <c r="D31" s="17" t="s">
        <v>120</v>
      </c>
      <c r="E31" s="17" t="s">
        <v>8</v>
      </c>
      <c r="F31" s="17" t="s">
        <v>46</v>
      </c>
      <c r="G31" s="17" t="s">
        <v>47</v>
      </c>
      <c r="H31" s="43" t="s">
        <v>84</v>
      </c>
      <c r="I31" s="21">
        <v>131993329.62</v>
      </c>
      <c r="J31" s="21">
        <v>131130509.22</v>
      </c>
      <c r="K31" s="44">
        <v>104904407.37</v>
      </c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1"/>
      <c r="BB31" s="1"/>
      <c r="BC31" s="1"/>
      <c r="BD31" s="1"/>
      <c r="BE31" s="1"/>
      <c r="BF31" s="1"/>
    </row>
    <row r="32" spans="1:58" ht="93.75" customHeight="1">
      <c r="A32" s="17">
        <v>11</v>
      </c>
      <c r="B32" s="17" t="s">
        <v>45</v>
      </c>
      <c r="C32" s="17" t="s">
        <v>6</v>
      </c>
      <c r="D32" s="17" t="s">
        <v>120</v>
      </c>
      <c r="E32" s="17" t="s">
        <v>8</v>
      </c>
      <c r="F32" s="17" t="s">
        <v>48</v>
      </c>
      <c r="G32" s="17" t="s">
        <v>47</v>
      </c>
      <c r="H32" s="43" t="s">
        <v>49</v>
      </c>
      <c r="I32" s="21">
        <v>50000000</v>
      </c>
      <c r="J32" s="21">
        <v>50000000</v>
      </c>
      <c r="K32" s="21">
        <v>40000000</v>
      </c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1"/>
      <c r="BB32" s="1"/>
      <c r="BC32" s="1"/>
      <c r="BD32" s="1"/>
      <c r="BE32" s="1"/>
      <c r="BF32" s="1"/>
    </row>
    <row r="33" spans="1:58" ht="93.75" customHeight="1">
      <c r="A33" s="17">
        <v>12</v>
      </c>
      <c r="B33" s="17" t="s">
        <v>85</v>
      </c>
      <c r="C33" s="17" t="s">
        <v>6</v>
      </c>
      <c r="D33" s="17" t="s">
        <v>86</v>
      </c>
      <c r="E33" s="17" t="s">
        <v>8</v>
      </c>
      <c r="F33" s="17" t="s">
        <v>87</v>
      </c>
      <c r="G33" s="17" t="s">
        <v>47</v>
      </c>
      <c r="H33" s="43" t="s">
        <v>88</v>
      </c>
      <c r="I33" s="21">
        <v>120000000</v>
      </c>
      <c r="J33" s="21">
        <v>120000000</v>
      </c>
      <c r="K33" s="21">
        <v>96000000</v>
      </c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1"/>
      <c r="BB33" s="1"/>
      <c r="BC33" s="1"/>
      <c r="BD33" s="1"/>
      <c r="BE33" s="1"/>
      <c r="BF33" s="1"/>
    </row>
    <row r="34" spans="1:58" ht="93.75" customHeight="1">
      <c r="A34" s="17">
        <v>13</v>
      </c>
      <c r="B34" s="17" t="s">
        <v>89</v>
      </c>
      <c r="C34" s="17" t="s">
        <v>90</v>
      </c>
      <c r="D34" s="17" t="s">
        <v>91</v>
      </c>
      <c r="E34" s="17" t="s">
        <v>8</v>
      </c>
      <c r="F34" s="17" t="s">
        <v>92</v>
      </c>
      <c r="G34" s="17" t="s">
        <v>93</v>
      </c>
      <c r="H34" s="43" t="s">
        <v>94</v>
      </c>
      <c r="I34" s="21">
        <v>8058267.4900000002</v>
      </c>
      <c r="J34" s="21">
        <v>8058267.4900000002</v>
      </c>
      <c r="K34" s="21">
        <v>6446613.9900000002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1"/>
      <c r="BB34" s="1"/>
      <c r="BC34" s="1"/>
      <c r="BD34" s="1"/>
      <c r="BE34" s="1"/>
      <c r="BF34" s="1"/>
    </row>
    <row r="35" spans="1:58" ht="101.25">
      <c r="A35" s="17">
        <v>14</v>
      </c>
      <c r="B35" s="17" t="s">
        <v>100</v>
      </c>
      <c r="C35" s="17" t="s">
        <v>99</v>
      </c>
      <c r="D35" s="55">
        <v>43382</v>
      </c>
      <c r="E35" s="17" t="s">
        <v>8</v>
      </c>
      <c r="F35" s="17" t="s">
        <v>101</v>
      </c>
      <c r="G35" s="17" t="s">
        <v>113</v>
      </c>
      <c r="H35" s="24" t="s">
        <v>103</v>
      </c>
      <c r="I35" s="21">
        <v>48000000</v>
      </c>
      <c r="J35" s="21">
        <v>48000000</v>
      </c>
      <c r="K35" s="21">
        <v>38400000</v>
      </c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1"/>
      <c r="BB35" s="1"/>
      <c r="BC35" s="1"/>
      <c r="BD35" s="1"/>
      <c r="BE35" s="1"/>
      <c r="BF35" s="1"/>
    </row>
    <row r="36" spans="1:58" ht="101.25">
      <c r="A36" s="17">
        <v>15</v>
      </c>
      <c r="B36" s="17" t="s">
        <v>102</v>
      </c>
      <c r="C36" s="17" t="s">
        <v>99</v>
      </c>
      <c r="D36" s="55">
        <v>43382</v>
      </c>
      <c r="E36" s="17" t="s">
        <v>8</v>
      </c>
      <c r="F36" s="17" t="s">
        <v>101</v>
      </c>
      <c r="G36" s="17" t="s">
        <v>113</v>
      </c>
      <c r="H36" s="24" t="s">
        <v>104</v>
      </c>
      <c r="I36" s="21">
        <v>42000000</v>
      </c>
      <c r="J36" s="21">
        <v>42000000</v>
      </c>
      <c r="K36" s="21">
        <v>33600000</v>
      </c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1"/>
      <c r="BB36" s="1"/>
      <c r="BC36" s="1"/>
      <c r="BD36" s="1"/>
      <c r="BE36" s="1"/>
      <c r="BF36" s="1"/>
    </row>
    <row r="37" spans="1:58" ht="63" customHeight="1">
      <c r="A37" s="17">
        <v>16</v>
      </c>
      <c r="B37" s="55" t="s">
        <v>126</v>
      </c>
      <c r="C37" s="17" t="s">
        <v>6</v>
      </c>
      <c r="D37" s="55">
        <v>43570</v>
      </c>
      <c r="E37" s="17" t="s">
        <v>8</v>
      </c>
      <c r="F37" s="17" t="s">
        <v>127</v>
      </c>
      <c r="G37" s="17" t="s">
        <v>128</v>
      </c>
      <c r="H37" s="61" t="s">
        <v>129</v>
      </c>
      <c r="I37" s="21">
        <v>30000000</v>
      </c>
      <c r="J37" s="21">
        <v>30000000</v>
      </c>
      <c r="K37" s="21">
        <v>24000000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1"/>
      <c r="BB37" s="1"/>
      <c r="BC37" s="1"/>
      <c r="BD37" s="1"/>
      <c r="BE37" s="1"/>
      <c r="BF37" s="1"/>
    </row>
    <row r="38" spans="1:58" ht="45">
      <c r="A38" s="17">
        <v>17</v>
      </c>
      <c r="B38" s="17" t="s">
        <v>130</v>
      </c>
      <c r="C38" s="17" t="s">
        <v>6</v>
      </c>
      <c r="D38" s="55">
        <v>43570</v>
      </c>
      <c r="E38" s="17" t="s">
        <v>8</v>
      </c>
      <c r="F38" s="17" t="s">
        <v>131</v>
      </c>
      <c r="G38" s="17" t="s">
        <v>132</v>
      </c>
      <c r="H38" s="61" t="s">
        <v>133</v>
      </c>
      <c r="I38" s="21">
        <v>250000000</v>
      </c>
      <c r="J38" s="21">
        <v>250000000</v>
      </c>
      <c r="K38" s="21">
        <v>100000000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1"/>
      <c r="BB38" s="1"/>
      <c r="BC38" s="1"/>
      <c r="BD38" s="1"/>
      <c r="BE38" s="1"/>
      <c r="BF38" s="1"/>
    </row>
    <row r="39" spans="1:58" ht="14.25" customHeight="1" thickBot="1">
      <c r="A39" s="53" t="s">
        <v>43</v>
      </c>
      <c r="B39" s="54" t="s">
        <v>43</v>
      </c>
      <c r="C39" s="35" t="s">
        <v>43</v>
      </c>
      <c r="D39" s="35" t="s">
        <v>43</v>
      </c>
      <c r="E39" s="35" t="s">
        <v>43</v>
      </c>
      <c r="F39" s="35" t="s">
        <v>43</v>
      </c>
      <c r="G39" s="35" t="s">
        <v>43</v>
      </c>
      <c r="H39" s="56" t="s">
        <v>4</v>
      </c>
      <c r="I39" s="23">
        <f>SUM(I30:I38)</f>
        <v>719904387.01999998</v>
      </c>
      <c r="J39" s="23">
        <f>SUM(J30:J38)</f>
        <v>717805047.62</v>
      </c>
      <c r="K39" s="23">
        <f>SUM(K30:K38)</f>
        <v>474244038.08000004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1"/>
      <c r="BB39" s="1"/>
      <c r="BC39" s="1"/>
      <c r="BD39" s="1"/>
      <c r="BE39" s="1"/>
      <c r="BF39" s="1"/>
    </row>
    <row r="40" spans="1:58" s="12" customFormat="1" ht="22.5" customHeight="1" thickBot="1">
      <c r="A40" s="51" t="s">
        <v>43</v>
      </c>
      <c r="B40" s="52" t="s">
        <v>43</v>
      </c>
      <c r="C40" s="26" t="s">
        <v>43</v>
      </c>
      <c r="D40" s="26" t="s">
        <v>43</v>
      </c>
      <c r="E40" s="26" t="s">
        <v>43</v>
      </c>
      <c r="F40" s="26" t="s">
        <v>43</v>
      </c>
      <c r="G40" s="16" t="s">
        <v>34</v>
      </c>
      <c r="H40" s="26" t="s">
        <v>43</v>
      </c>
      <c r="I40" s="26" t="s">
        <v>43</v>
      </c>
      <c r="J40" s="26" t="s">
        <v>43</v>
      </c>
      <c r="K40" s="48" t="s">
        <v>43</v>
      </c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</row>
    <row r="41" spans="1:58" ht="49.5" customHeight="1">
      <c r="A41" s="17">
        <v>18</v>
      </c>
      <c r="B41" s="17" t="s">
        <v>13</v>
      </c>
      <c r="C41" s="17" t="s">
        <v>12</v>
      </c>
      <c r="D41" s="55">
        <v>42494</v>
      </c>
      <c r="E41" s="17" t="s">
        <v>8</v>
      </c>
      <c r="F41" s="6" t="s">
        <v>14</v>
      </c>
      <c r="G41" s="17" t="s">
        <v>122</v>
      </c>
      <c r="H41" s="24" t="s">
        <v>39</v>
      </c>
      <c r="I41" s="21">
        <v>398165544.04000002</v>
      </c>
      <c r="J41" s="21">
        <v>323711824.42000002</v>
      </c>
      <c r="K41" s="21">
        <v>258969459.53999999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1"/>
      <c r="BB41" s="1"/>
      <c r="BC41" s="1"/>
      <c r="BD41" s="1"/>
      <c r="BE41" s="1"/>
      <c r="BF41" s="1"/>
    </row>
    <row r="42" spans="1:58" ht="44.25" customHeight="1">
      <c r="A42" s="17">
        <v>19</v>
      </c>
      <c r="B42" s="17" t="s">
        <v>75</v>
      </c>
      <c r="C42" s="17" t="s">
        <v>12</v>
      </c>
      <c r="D42" s="17" t="s">
        <v>76</v>
      </c>
      <c r="E42" s="17" t="s">
        <v>8</v>
      </c>
      <c r="F42" s="17" t="s">
        <v>77</v>
      </c>
      <c r="G42" s="17" t="s">
        <v>78</v>
      </c>
      <c r="H42" s="24" t="s">
        <v>134</v>
      </c>
      <c r="I42" s="21">
        <v>43144683.469999999</v>
      </c>
      <c r="J42" s="21">
        <v>35076978.43</v>
      </c>
      <c r="K42" s="21">
        <v>28061582.739999998</v>
      </c>
    </row>
    <row r="43" spans="1:58" ht="66" customHeight="1">
      <c r="A43" s="17">
        <v>20</v>
      </c>
      <c r="B43" s="17" t="s">
        <v>35</v>
      </c>
      <c r="C43" s="17" t="s">
        <v>41</v>
      </c>
      <c r="D43" s="17" t="s">
        <v>36</v>
      </c>
      <c r="E43" s="17" t="s">
        <v>8</v>
      </c>
      <c r="F43" s="17" t="s">
        <v>37</v>
      </c>
      <c r="G43" s="17" t="s">
        <v>123</v>
      </c>
      <c r="H43" s="24" t="s">
        <v>40</v>
      </c>
      <c r="I43" s="21">
        <v>197534925</v>
      </c>
      <c r="J43" s="21">
        <v>160582500</v>
      </c>
      <c r="K43" s="21">
        <v>128466000</v>
      </c>
    </row>
    <row r="44" spans="1:58" ht="108.75" customHeight="1">
      <c r="A44" s="17">
        <v>21</v>
      </c>
      <c r="B44" s="17" t="s">
        <v>57</v>
      </c>
      <c r="C44" s="17" t="s">
        <v>12</v>
      </c>
      <c r="D44" s="17" t="s">
        <v>58</v>
      </c>
      <c r="E44" s="17" t="s">
        <v>8</v>
      </c>
      <c r="F44" s="17" t="s">
        <v>59</v>
      </c>
      <c r="G44" s="17" t="s">
        <v>93</v>
      </c>
      <c r="H44" s="24" t="s">
        <v>135</v>
      </c>
      <c r="I44" s="21">
        <v>104988798.92</v>
      </c>
      <c r="J44" s="21">
        <v>85356747.090000004</v>
      </c>
      <c r="K44" s="21">
        <v>68285397.670000002</v>
      </c>
    </row>
    <row r="45" spans="1:58" ht="67.5">
      <c r="A45" s="17">
        <v>22</v>
      </c>
      <c r="B45" s="17" t="s">
        <v>79</v>
      </c>
      <c r="C45" s="17" t="s">
        <v>41</v>
      </c>
      <c r="D45" s="17" t="s">
        <v>80</v>
      </c>
      <c r="E45" s="17" t="s">
        <v>8</v>
      </c>
      <c r="F45" s="17" t="s">
        <v>81</v>
      </c>
      <c r="G45" s="17" t="s">
        <v>121</v>
      </c>
      <c r="H45" s="24" t="s">
        <v>82</v>
      </c>
      <c r="I45" s="21">
        <v>153519703.41</v>
      </c>
      <c r="J45" s="21">
        <v>121719747</v>
      </c>
      <c r="K45" s="21">
        <v>96158600.129999995</v>
      </c>
    </row>
    <row r="46" spans="1:58" ht="14.25" customHeight="1">
      <c r="A46" s="62" t="s">
        <v>43</v>
      </c>
      <c r="B46" s="63" t="s">
        <v>43</v>
      </c>
      <c r="C46" s="63" t="s">
        <v>43</v>
      </c>
      <c r="D46" s="63" t="s">
        <v>43</v>
      </c>
      <c r="E46" s="63" t="s">
        <v>43</v>
      </c>
      <c r="F46" s="63" t="s">
        <v>43</v>
      </c>
      <c r="G46" s="63" t="s">
        <v>43</v>
      </c>
      <c r="H46" s="34" t="s">
        <v>4</v>
      </c>
      <c r="I46" s="23">
        <f>SUM(I41:I45)</f>
        <v>897353654.83999991</v>
      </c>
      <c r="J46" s="23">
        <f>SUM(J41:J45)</f>
        <v>726447796.94000006</v>
      </c>
      <c r="K46" s="23">
        <f>SUM(K41:K45)</f>
        <v>579941040.07999992</v>
      </c>
    </row>
    <row r="47" spans="1:58" ht="14.25" customHeight="1">
      <c r="A47" s="63" t="s">
        <v>43</v>
      </c>
      <c r="B47" s="63" t="s">
        <v>43</v>
      </c>
      <c r="C47" s="63" t="s">
        <v>43</v>
      </c>
      <c r="D47" s="63" t="s">
        <v>43</v>
      </c>
      <c r="E47" s="63" t="s">
        <v>43</v>
      </c>
      <c r="F47" s="63" t="s">
        <v>43</v>
      </c>
      <c r="G47" s="63" t="s">
        <v>43</v>
      </c>
      <c r="H47" s="64" t="s">
        <v>44</v>
      </c>
      <c r="I47" s="23">
        <f>SUM(I14,I19,I27,I39,I46,I23,I9)</f>
        <v>2010615970.3499999</v>
      </c>
      <c r="J47" s="23">
        <f t="shared" ref="J47:K47" si="1">SUM(J14,J19,J27,J39,J46,J23,J9)</f>
        <v>1837132257.1300001</v>
      </c>
      <c r="K47" s="23">
        <f t="shared" si="1"/>
        <v>1363781381.73</v>
      </c>
    </row>
    <row r="48" spans="1:58">
      <c r="I48" s="5"/>
      <c r="K48" s="5"/>
    </row>
    <row r="49" spans="8:9">
      <c r="H49" s="1"/>
    </row>
    <row r="50" spans="8:9">
      <c r="H50" s="1"/>
    </row>
    <row r="51" spans="8:9">
      <c r="H51" s="2"/>
      <c r="I51" s="5"/>
    </row>
    <row r="52" spans="8:9">
      <c r="H52" s="3"/>
    </row>
    <row r="53" spans="8:9">
      <c r="H53" s="4"/>
    </row>
    <row r="54" spans="8:9">
      <c r="H54" s="1"/>
    </row>
  </sheetData>
  <mergeCells count="3">
    <mergeCell ref="A1:D1"/>
    <mergeCell ref="A2:G2"/>
    <mergeCell ref="J1:K1"/>
  </mergeCells>
  <printOptions horizontalCentered="1"/>
  <pageMargins left="0.19685039370078741" right="0.19685039370078741" top="0.70866141732283472" bottom="0.74803149606299213" header="0.31496062992125984" footer="0.31496062992125984"/>
  <pageSetup paperSize="9" scale="67" fitToWidth="5" fitToHeight="0" orientation="landscape" r:id="rId1"/>
  <headerFooter>
    <oddFooter>Strona &amp;P z &amp;N</oddFooter>
  </headerFooter>
  <rowBreaks count="4" manualBreakCount="4">
    <brk id="14" max="10" man="1"/>
    <brk id="23" max="10" man="1"/>
    <brk id="32" max="10" man="1"/>
    <brk id="3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EFRR</vt:lpstr>
      <vt:lpstr>EFRR!Obszar_wydruku</vt:lpstr>
      <vt:lpstr>EFRR!Tytuły_wydruku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kbura</dc:creator>
  <cp:lastModifiedBy>Demianiuk Łukasz</cp:lastModifiedBy>
  <cp:lastPrinted>2019-05-07T12:06:57Z</cp:lastPrinted>
  <dcterms:created xsi:type="dcterms:W3CDTF">2015-05-28T07:57:50Z</dcterms:created>
  <dcterms:modified xsi:type="dcterms:W3CDTF">2019-05-15T10:25:32Z</dcterms:modified>
</cp:coreProperties>
</file>