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!Perspektywa 2014-2020\Działanie 1.2\1.2-80_18 B+R panele KE\zarząd\na stronę\"/>
    </mc:Choice>
  </mc:AlternateContent>
  <bookViews>
    <workbookView xWindow="0" yWindow="0" windowWidth="28800" windowHeight="14970"/>
  </bookViews>
  <sheets>
    <sheet name="1.2 080" sheetId="2" r:id="rId1"/>
  </sheets>
  <definedNames>
    <definedName name="_xlnm._FilterDatabase" localSheetId="0" hidden="1">'1.2 080'!$A$3:$W$65</definedName>
    <definedName name="kurs">'1.2 080'!#REF!</definedName>
    <definedName name="_xlnm.Print_Area" localSheetId="0">'1.2 080'!$A$1:$N$65</definedName>
    <definedName name="_xlnm.Print_Titles" localSheetId="0">'1.2 080'!$3:$3</definedName>
  </definedNames>
  <calcPr calcId="162913"/>
</workbook>
</file>

<file path=xl/calcChain.xml><?xml version="1.0" encoding="utf-8"?>
<calcChain xmlns="http://schemas.openxmlformats.org/spreadsheetml/2006/main">
  <c r="G65" i="2" l="1"/>
  <c r="I65" i="2"/>
  <c r="F65" i="2"/>
  <c r="G39" i="2" l="1"/>
  <c r="H39" i="2"/>
  <c r="I39" i="2"/>
  <c r="J39" i="2"/>
  <c r="F39" i="2"/>
  <c r="L54" i="2" l="1"/>
  <c r="L38" i="2"/>
  <c r="L36" i="2"/>
  <c r="L30" i="2"/>
  <c r="L12" i="2"/>
  <c r="L5" i="2"/>
  <c r="J65" i="2" l="1"/>
  <c r="H55" i="2" l="1"/>
  <c r="H61" i="2" l="1"/>
  <c r="H65" i="2" s="1"/>
  <c r="L64" i="2"/>
  <c r="L63" i="2"/>
  <c r="L62" i="2"/>
  <c r="L60" i="2"/>
  <c r="L59" i="2"/>
  <c r="L58" i="2"/>
  <c r="L57" i="2"/>
  <c r="L56" i="2"/>
  <c r="L47" i="2"/>
  <c r="L53" i="2"/>
  <c r="L52" i="2"/>
  <c r="L51" i="2"/>
  <c r="L50" i="2"/>
  <c r="L46" i="2"/>
  <c r="L49" i="2"/>
  <c r="L48" i="2"/>
  <c r="L27" i="2"/>
  <c r="L45" i="2"/>
  <c r="L44" i="2"/>
  <c r="L43" i="2"/>
  <c r="L37" i="2"/>
  <c r="L35" i="2"/>
  <c r="L34" i="2"/>
  <c r="L33" i="2"/>
  <c r="L32" i="2"/>
  <c r="L31" i="2"/>
  <c r="L29" i="2"/>
  <c r="L28" i="2"/>
  <c r="L23" i="2"/>
  <c r="L26" i="2"/>
  <c r="L25" i="2"/>
  <c r="L24" i="2"/>
  <c r="L22" i="2"/>
  <c r="L21" i="2"/>
  <c r="L20" i="2"/>
  <c r="L19" i="2"/>
  <c r="L18" i="2"/>
  <c r="L17" i="2"/>
  <c r="L16" i="2"/>
  <c r="L15" i="2"/>
  <c r="L14" i="2"/>
  <c r="L13" i="2"/>
  <c r="L11" i="2"/>
  <c r="L10" i="2"/>
  <c r="L9" i="2"/>
  <c r="L8" i="2"/>
  <c r="L7" i="2"/>
  <c r="L6" i="2"/>
</calcChain>
</file>

<file path=xl/sharedStrings.xml><?xml version="1.0" encoding="utf-8"?>
<sst xmlns="http://schemas.openxmlformats.org/spreadsheetml/2006/main" count="473" uniqueCount="251">
  <si>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</si>
  <si>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</si>
  <si>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</si>
  <si>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</si>
  <si>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</si>
  <si>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</si>
  <si>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</si>
  <si>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</si>
  <si>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</si>
  <si>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</si>
  <si>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</si>
  <si>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</si>
  <si>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</si>
  <si>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</si>
  <si>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</si>
  <si>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</si>
  <si>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</si>
  <si>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</si>
  <si>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</si>
  <si>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</si>
  <si>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</si>
  <si>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</si>
  <si>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</si>
  <si>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</si>
  <si>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Komentarz**</t>
  </si>
  <si>
    <t>Mazowiecka Jednostka Wdrażania Programów Unijnych</t>
  </si>
  <si>
    <t>Brak danych</t>
  </si>
  <si>
    <t>Kategoria interwencji</t>
  </si>
  <si>
    <t>Wartość projektu ogółem</t>
  </si>
  <si>
    <t>Procent maksymalnej liczby punktów możliwych do zdobycia *</t>
  </si>
  <si>
    <t>Projekty wybrane do dofinansowania w trybie konkursowym dla Regionalnego Programu Operacyjnego Województwa Mazowieckiego 2014-2020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</si>
  <si>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</si>
  <si>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</si>
  <si>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</si>
  <si>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</si>
  <si>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</si>
  <si>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</si>
  <si>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</si>
  <si>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</si>
  <si>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</si>
  <si>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</si>
  <si>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</si>
  <si>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</si>
  <si>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</si>
  <si>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</si>
  <si>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</si>
  <si>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</si>
  <si>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</si>
  <si>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</si>
  <si>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</si>
  <si>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</si>
  <si>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</si>
  <si>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</si>
  <si>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Nie dotyczy</t>
  </si>
  <si>
    <t>41</t>
  </si>
  <si>
    <t>42</t>
  </si>
  <si>
    <t>43</t>
  </si>
  <si>
    <t>44</t>
  </si>
  <si>
    <t>45</t>
  </si>
  <si>
    <t>46</t>
  </si>
  <si>
    <t>15</t>
  </si>
  <si>
    <t>16</t>
  </si>
  <si>
    <t>17</t>
  </si>
  <si>
    <t>18</t>
  </si>
  <si>
    <t>47</t>
  </si>
  <si>
    <t>48</t>
  </si>
  <si>
    <t>RPMA.01.02.00-14-b485/18</t>
  </si>
  <si>
    <t>RPMA.01.02.00-14-b326/18</t>
  </si>
  <si>
    <t>RPMA.01.02.00-14-b481/18</t>
  </si>
  <si>
    <t>RPMA.01.02.00-14-b483/18</t>
  </si>
  <si>
    <t>RPMA.01.02.00-14-b502/18</t>
  </si>
  <si>
    <t>RPMA.01.02.00-14-b512/18</t>
  </si>
  <si>
    <t>RPMA.01.02.00-14-b495/18</t>
  </si>
  <si>
    <t>RPMA.01.02.00-14-b448/18</t>
  </si>
  <si>
    <t>RPMA.01.02.00-14-b479/18</t>
  </si>
  <si>
    <t>RPMA.01.02.00-14-b519/18</t>
  </si>
  <si>
    <t>RPMA.01.02.00-14-b526/18</t>
  </si>
  <si>
    <t>RPMA.01.02.00-14-b488/18</t>
  </si>
  <si>
    <t>RPMA.01.02.00-14-b511/18</t>
  </si>
  <si>
    <t>RPMA.01.02.00-14-b536/18</t>
  </si>
  <si>
    <t>RPMA.01.02.00-14-b149/18</t>
  </si>
  <si>
    <t>RPMA.01.02.00-14-b528/18</t>
  </si>
  <si>
    <t>RPMA.01.02.00-14-b532/18</t>
  </si>
  <si>
    <t>RPMA.01.02.00-14-b402/18</t>
  </si>
  <si>
    <t>RPMA.01.02.00-14-b444/18</t>
  </si>
  <si>
    <t>RPMA.01.02.00-14-b459/18</t>
  </si>
  <si>
    <t>RPMA.01.02.00-14-b489/18</t>
  </si>
  <si>
    <t>RPMA.01.02.00-14-b572/18</t>
  </si>
  <si>
    <t>RPMA.01.02.00-14-b405/18</t>
  </si>
  <si>
    <t>RPMA.01.02.00-14-b498/18</t>
  </si>
  <si>
    <t>RPMA.01.02.00-14-b503/18</t>
  </si>
  <si>
    <t>RPMA.01.02.00-14-b491/18</t>
  </si>
  <si>
    <t>RPMA.01.02.00-14-b521/18</t>
  </si>
  <si>
    <t>RPMA.01.02.00-14-b451/18</t>
  </si>
  <si>
    <t>RPMA.01.02.00-14-b462/18</t>
  </si>
  <si>
    <t>RPMA.01.02.00-14-b476/18</t>
  </si>
  <si>
    <t>RPMA.01.02.00-14-b541/18</t>
  </si>
  <si>
    <t>RPMA.01.02.00-14-b520/18</t>
  </si>
  <si>
    <t>RPMA.01.02.00-14-b129/18</t>
  </si>
  <si>
    <t>RPMA.01.02.00-14-b403/18</t>
  </si>
  <si>
    <t>RPMA.01.02.00-14-b555/18</t>
  </si>
  <si>
    <t>RPMA.01.02.00-14-b457/18</t>
  </si>
  <si>
    <t>RPMA.01.02.00-14-b505/18</t>
  </si>
  <si>
    <t>RPMA.01.02.00-14-b508/18</t>
  </si>
  <si>
    <t>RPMA.01.02.00-14-b579/18</t>
  </si>
  <si>
    <t>RPMA.01.02.00-14-b463/18</t>
  </si>
  <si>
    <t>RPMA.01.02.00-14-b533/18</t>
  </si>
  <si>
    <t>RPMA.01.02.00-14-b568/18</t>
  </si>
  <si>
    <t>RPMA.01.02.00-14-b515/18</t>
  </si>
  <si>
    <t>RPMA.01.02.00-14-b542/18</t>
  </si>
  <si>
    <t>RPMA.01.02.00-14-b580/18</t>
  </si>
  <si>
    <t>RPMA.01.02.00-14-b544/18</t>
  </si>
  <si>
    <t>RPMA.01.02.00-14-b558/18</t>
  </si>
  <si>
    <t>RPMA.01.02.00-14-b482/18</t>
  </si>
  <si>
    <t>Prace badawcze obejmujące badania przemysłowe i prace rozwojowe zmierzające od stworzenia sieci sensorycznej  wspomaganej sztuczną inteligencją do zastosowania w użytkowanej przez człowieka przestrzeni domu lub biura</t>
  </si>
  <si>
    <t>Prace badawczo-rozwojowe nad wypracowaniem algorytmu do analizy i prognozowania szeregów czasowych
za pomocą innowacyjnych metod sztucznej inteligencji</t>
  </si>
  <si>
    <t xml:space="preserve">Opracowanie innowacyjnego biosensora do detekcji rozwijającej się pleśni na podstawie analizy powietrza </t>
  </si>
  <si>
    <t>"ATS" S.SUMINSKI, M.NOSEK, S.WIETRZYNSKI, SPÓŁKA JAWNA</t>
  </si>
  <si>
    <t>BIZ ON SPÓŁKA Z OGRANICZONĄ ODPOWIEDZIALNOŚCIĄ</t>
  </si>
  <si>
    <t>TEH TRANSFER SPÓŁKA Z OGRANICZONĄ ODPOWIEDZIALNOŚCIĄ</t>
  </si>
  <si>
    <t>062</t>
  </si>
  <si>
    <t xml:space="preserve">Westhill Consulting Corp. Spółka z ograniczoną odpowiedzialnością Spółka Komandytowa </t>
  </si>
  <si>
    <t>PRO-ENVIRONMENT POLSKA SPÓŁKA Z OGRANICZONĄ ODPOWIEDZIALNOŚCIĄ</t>
  </si>
  <si>
    <t>ATENDE SOFTWARE SPÓŁKA Z OGRANICZONĄ ODPOWIEDZIALNOŚCIĄ</t>
  </si>
  <si>
    <t>MARCEL SPÓŁKA AKCYJNA</t>
  </si>
  <si>
    <t>EDGE NDP Sp. z o.o.</t>
  </si>
  <si>
    <t>Zastosowanie algorytmów sztucznej inteligencji w platformie edukacyjnej, która zarządza i rekomenduje treści (content curation), w celu retencji wiedzy w organizacjach</t>
  </si>
  <si>
    <t>NanoBiosensor do wykrywania substancji szkodliwych dla zdrowia</t>
  </si>
  <si>
    <t xml:space="preserve">Prace badawczo-rozwojowe nad stworzeniem platformy do klasyfikacji obiektów opartej o technologię Sztucznej Inteligencji oraz technologię przetwarzania obrazu
</t>
  </si>
  <si>
    <t>PROTOTYP PRZEDANALITYCZNEGO REJESTRATORA OPISU MATERIAŁU BIOPSYJNEGO W ONKOLOGII</t>
  </si>
  <si>
    <t>ABT SHIELD</t>
  </si>
  <si>
    <t>General Electric Company Polska spółka z ograniczoną odpowiedzialnością</t>
  </si>
  <si>
    <t>Inventia Sp. z o.o.</t>
  </si>
  <si>
    <t>Wisene Spółka z ograniczoną odpowiedzialnością</t>
  </si>
  <si>
    <t>Extreme Robotics Spółka z ograniczoną odpowiedzialnością</t>
  </si>
  <si>
    <t>Supervisor Consulting Spółka z ograniczoną odpowiedzialnością</t>
  </si>
  <si>
    <t>EWEJŚCIÓWKI.PL SPÓŁKA Z OGRANICZONĄ ODPOWIEDZIALNOŚCIĄ</t>
  </si>
  <si>
    <t>Instytut Tele- i Radiotechniczny</t>
  </si>
  <si>
    <t>Meritus Systemy Informatyczne sp. z o.o.</t>
  </si>
  <si>
    <t>PANEK SA</t>
  </si>
  <si>
    <t>INFOKLINIKA S.A.</t>
  </si>
  <si>
    <t>GME Restauracje Spółka z ograniczoną odpowiedzialnością Spółka komandytowa</t>
  </si>
  <si>
    <t>Opracowanie i wdrożenie nowatorskiej usługi projektowania silników turboodrzutowych z wykorzystaniem technologii przyrostowych i zaawansowanych metod chłodzenia</t>
  </si>
  <si>
    <t>System akwizycji danych oraz rozwiązań przedusterkowych obiektów infrastruktury środowiskowej ze szczególnym uwzględnieniem segmentu wodociągów i kanalizacji wraz z hierarchicznym systemem kontrolno-pomiarowym, spełniającym trudne wymagania środowiskowe.</t>
  </si>
  <si>
    <t>Rozwój systemu automatycznego monitoringu konstrukcji dachów</t>
  </si>
  <si>
    <t xml:space="preserve">Przeprowadzenie prac B+R dla inteligentnego rozwiązania OfficeAgent.
</t>
  </si>
  <si>
    <t>Prace B+R nad opracowaniem narzędzia do badania kompetencji w wirtualnej rzeczywistości</t>
  </si>
  <si>
    <t>Opracowanie metod i algorytmów pozwalających na prognozowanie popytu na potrzeby stosowania dynamicznych cen biletów na wydarzenia kulturalne</t>
  </si>
  <si>
    <t>System ultradźwiękowy z inteligentnymi układami drgającymi do e-zarządzania procesami łączenia materiałów dostosowany do wymagań przemysłu 4.0</t>
  </si>
  <si>
    <t>System mobilnego zarządzania procesami technologicznymi Przemysłu 4.0 wykorzystujący sztuczną inteligencję.</t>
  </si>
  <si>
    <t>Przeprowadzenie pierwszych w Polsce prac badawczo - rozwojowych nad carsharingiem, mających na celu udoskonalenie usługi PANEK CarSharing</t>
  </si>
  <si>
    <t>System zarządzania inteligentnymi macierzami pamięci (SZIMP)</t>
  </si>
  <si>
    <t>Wdrożenie programu badawczego Laboratorium Maryensztadt</t>
  </si>
  <si>
    <t>Elmiko Biosignals Sp. z o.o.</t>
  </si>
  <si>
    <t>Business Online Services Spółka z ograniczoną odpowiedzialnością</t>
  </si>
  <si>
    <t>UseCrypt S.A. (dawniej: Cryptomind S.A.)</t>
  </si>
  <si>
    <t>"SELIDOR - T.PUZA, Ł.WASILEWSKI" SPÓŁKA JAWNA</t>
  </si>
  <si>
    <t>Designers Sp. z o.o.</t>
  </si>
  <si>
    <t>ECO RGS Sp. z o.o. Sp.k.</t>
  </si>
  <si>
    <t>Nexio Management Sp. z o.o.</t>
  </si>
  <si>
    <t>VIGO System S.A.</t>
  </si>
  <si>
    <t>AMARGO SPÓŁKA Z OGRANICZONĄ ODPOWIEDZIALNOŚCIĄ SPÓŁKA KOMANDYTOWA</t>
  </si>
  <si>
    <t>Finea Sp. z o.o.</t>
  </si>
  <si>
    <t>IQCredo Spółka z ograniczoną odpowiedzialnością</t>
  </si>
  <si>
    <t>KROSS SA</t>
  </si>
  <si>
    <t>LARS LIGHTING Sp. z o. o.</t>
  </si>
  <si>
    <t>Kubara Lamina S.A.</t>
  </si>
  <si>
    <t>GREENIE POLSKA Sp. z o.o., Sp. k</t>
  </si>
  <si>
    <t>EEGDigiTrack Biofeedback AI - innowacyjne urządzenie do spersonalizowanej neuroterapii o naukowo potwierdzonej skuteczności</t>
  </si>
  <si>
    <t>Prace badawczo-rozwojowe w celu stworzenia systemu WorkChain</t>
  </si>
  <si>
    <t>System bezpiecznej komunikacji zapewniający ochronę przed kryptoanalizą z wykorzystaniem komputerów kwantowych</t>
  </si>
  <si>
    <t>Prace badawczo-rozwojowe nad językiem naturalnym mówionym w spółce Selidor</t>
  </si>
  <si>
    <t>Skaner laserowy z wykorzystaniem lasera światłowodowego</t>
  </si>
  <si>
    <t xml:space="preserve">Opracowanie mobilnej platformy pomiarowej z wykorzystaniem lasera JAG6 wraz z klasyfikatorami obiektów drogi przy rozpoznawaniu obrazów </t>
  </si>
  <si>
    <t>Autorska technologia optymalizacji procesu oczyszczania/unieszkodliwiania gruntów zanieczyszczonych metalami</t>
  </si>
  <si>
    <t>Badania nad opracowaniem robota humanoidalnego do obsługi klienta</t>
  </si>
  <si>
    <t>Wieloelementowe detektory podczerwieni do bezkontaktowej diagnostyki multifunkcjonalnej.</t>
  </si>
  <si>
    <t xml:space="preserve">Opracowanie innowacyjnych zbiorników kompozytowych o konstrukcji wielowarstwowej dla przemysłu chemicznego </t>
  </si>
  <si>
    <t xml:space="preserve">Opracowanie innowacyjnych produktów kosmetycznych opartych na suchych emulsjach </t>
  </si>
  <si>
    <t>System inteligentnego wsparcia mebli dla dzieci (iQMeblo)</t>
  </si>
  <si>
    <t xml:space="preserve">Innowacyjna aerodynamiczna rama rowerowa </t>
  </si>
  <si>
    <t>Prace badawczo-rozwojowe dotyczące opracowania inteligentnych sensorów wykorzystujące techniki termometryczne i obrazowania</t>
  </si>
  <si>
    <t>Badania przemysłowe i prace rozwojowe Kubara Lamina S.A. mające na celu wprowadzenie dwóch innowacyjnych produktów.</t>
  </si>
  <si>
    <t>Prace badawcze nad oświetleniem LED z adaptacją światła dziennego, zwiększającym wydajność pracy oraz minimalizującym zmęczenie.</t>
  </si>
  <si>
    <t>HRtec sp. z o.o.</t>
  </si>
  <si>
    <t>TOWES Sp. z o.o.</t>
  </si>
  <si>
    <t xml:space="preserve">OST-MED SPÓŁKA Z OGRANICZONĄ ODPOWIEDZIALNOŚCIĄ	</t>
  </si>
  <si>
    <t>"MECHANIKA MASZYN" - J.NOWAKOWSKI SPÓŁKA JAWNA</t>
  </si>
  <si>
    <t>Hubix Sp. z o.o.</t>
  </si>
  <si>
    <t>SUPLEMED Spółka z ograniczoną odpowiedzialnością Spółka Komandytowa</t>
  </si>
  <si>
    <t>Asystent HR 3.0 jako rozwiązanie technologiczne zarządzania kompetencjami i zaangażowaniem pracowników w średnich i dużych firmach.</t>
  </si>
  <si>
    <t>Opracowanie modelu projektowania elementów sprężystych o ponadnormatywnych parametrach użytkowych z wykorzystaniem metody „Design thinking”.</t>
  </si>
  <si>
    <t>POSZUKIWANIE NOWYCH METOD TERAPII W ZAKRESIE LECZENIA OBJAWÓW LISZAJU SROMU</t>
  </si>
  <si>
    <t>„Przeprowadzenie prac B+R w zakresie inżynierii produkcji i metaloznawstwa wpływających na optymalizację procesu pakowania”</t>
  </si>
  <si>
    <t>Badania nad implementacją technologii informatycznych w postaci RFID i QR do sprzętu oraz środków ochrony indywidualnej.</t>
  </si>
  <si>
    <t>Opracowanie nowoczesnych form suplementów diety posiadających właściwości kontrolowanego uwalniania substancji aktywnych</t>
  </si>
  <si>
    <t>Laboratorium Kosmetyczne AVA Larysa Dysput - Goławska</t>
  </si>
  <si>
    <t>Katcon Polska Sp. z o.o.</t>
  </si>
  <si>
    <t>Elproma Elektronika sp.zo.o.</t>
  </si>
  <si>
    <t>INTAP ADVANCED TECHNOLOGY SPÓŁKA Z OGRANICZONĄ ODPOWIEDZIALNOŚCIĄ SPÓŁKA KOMANDYTOWA</t>
  </si>
  <si>
    <t>FCA Spółka z ograniczoną odpowiedzialnością</t>
  </si>
  <si>
    <t>ICTGROUP SPÓŁKA Z OGRANICZONA ODPOWIEDZIALNOŚCIĄ</t>
  </si>
  <si>
    <t>MOZINET.PL spółka z ograniczoną odpowiedzialnością</t>
  </si>
  <si>
    <t>Opracowanie pięciu nowych i innowacyjnych linii produktów kosmetycznych – linii produktów opartych na polifenolu; linii produktów kompatybilnych z certyfikatem COSMOS - tematyka epigenetyki; linii produktów opartych na bazie surowców z terenów Amazonii; linii produktów ekologicznych o silnym działaniu przeciwzmarszczkowym kompatybilnej z certyfikatem COSMOS; linii produktów opartych na surowcu przeciwdziałającym senescencji komórek.</t>
  </si>
  <si>
    <t>Prace badawczo-rozwojowe dotyczące stworzenia koncepcji systemu GPF (Gasoline Particulat Filter, Akronim SCGPF) spełniającego wymogi Emisji spalin dla silników benzynowych EURO 7</t>
  </si>
  <si>
    <t>Opracowanie nowoczesnych i ekonomicznych metod wykorzystania telemetrii w rolnictwie, weterynarii, monitorowania środowiska naturalnego oraz geofizyki AGROTELE</t>
  </si>
  <si>
    <t>Wielofunkcyjny fotel wyposażony w urządzenie zabezpieczające kierowcę i członków załogi pojazdu specjalnego przed skutkami pionowych obciążeń dynamicznych o charakterze impulsowym</t>
  </si>
  <si>
    <t>Zintegrowany system bezpieczeństwa infrastruktury oparty o technologię Blockchain</t>
  </si>
  <si>
    <t xml:space="preserve">Senior w Domu </t>
  </si>
  <si>
    <t>Wykorzystanie odnawialnych źródeł energii na etapie tworzenia autonomicznych centrów danych</t>
  </si>
  <si>
    <t>86,00</t>
  </si>
  <si>
    <t xml:space="preserve">Lista ocenionych projektów, złożonych w ramach konkursu RPMA.01.02.00-IP.01-14-080/18, Oś priorytetowa I „Wykorzystanie działalności badawczo-rozwojowej w gospodarce” dla Działania 1.2 „Działalność badawczo – rozwojowa przedsiębiorstw”, Typ projektów: „Projekty badawczo – rozwojowe dla beneficjentów posiadających doświadczenie w prowadzeniu prac B+R” w ramach Regionalnego Programu Operacyjnego Województwa Mazowieckiego na lata 2014-2020
</t>
  </si>
  <si>
    <t>RPMA.01.02.00-14-b401/18</t>
  </si>
  <si>
    <t>RPMA.01.02.00-14-b455/18</t>
  </si>
  <si>
    <t>RPMA.01.02.00-14-b487/18</t>
  </si>
  <si>
    <t>RPMA.01.02.00-14-b516/18</t>
  </si>
  <si>
    <t xml:space="preserve">Realizacja prac B+R w celu opracowania nowej metodyki kształcenia e-learningowego. </t>
  </si>
  <si>
    <t>Opracowanie nowatorskiej metody diagnozowania martwiczego zapalenia jelit przy pomocy algorytmów sztucznej inteligencji, w celu zmniejszenia śmiertelności wśród noworodków urodzonych przedwcześnie.</t>
  </si>
  <si>
    <t>Prace badawcze i rozwojowe w zakresie innowacyjnej metody zarządzania przedsiębiorstwem z wykorzystaniem automatyzacji i robotyzacji procesów</t>
  </si>
  <si>
    <t xml:space="preserve">Opracowanie narzedzia do prezentacji treści VR przeznaczonego do profesjonalnego użytku </t>
  </si>
  <si>
    <t>Konsorcjum doradczo-szkoleniowe S.A</t>
  </si>
  <si>
    <t>ONEFOURSEVEN Sp. z o.o.</t>
  </si>
  <si>
    <t>DPC POLSKA SPÓŁKA Z OGRANICZONĄ ODPOWIEDZIALNOŚCIĄ</t>
  </si>
  <si>
    <t xml:space="preserve">World of VR Sp. z o.o. </t>
  </si>
  <si>
    <t xml:space="preserve">Wnioskowane dofinansowanie (BP) </t>
  </si>
  <si>
    <t>RPMA.01.02.00-14-b496/18</t>
  </si>
  <si>
    <t>RPMA.01.02.00-14-b499/18</t>
  </si>
  <si>
    <t>RPMA.01.02.00-14-b500/18</t>
  </si>
  <si>
    <t>RPMA.01.02.00-14-b556/18</t>
  </si>
  <si>
    <t>Zakłady Mięsne "ŚWIDERSCY" Kazimierz Świderski</t>
  </si>
  <si>
    <t>ELEKTROMETAL ENERGETYKA SPÓŁKA AKCYJNA</t>
  </si>
  <si>
    <t>TAXUS UL Sp. z o.o.</t>
  </si>
  <si>
    <t>Opracowanie nowych wysokobiałkowych produktów na bazie mięsa wieprzowego wytwarzanych w sposób naturalny</t>
  </si>
  <si>
    <t>Nowe obszary badawcze w firmie Elektrometal Energetyka S.A</t>
  </si>
  <si>
    <t>TAXMODELER - innowacyjne narzędzie do tworzenia dokumentacji urządzeniowej lasów prywatnych</t>
  </si>
  <si>
    <t xml:space="preserve">Video Intellectual Property Rights (VIPER) </t>
  </si>
  <si>
    <t>Próg wyczerpania alokacji***</t>
  </si>
  <si>
    <t>88,00</t>
  </si>
  <si>
    <t>49</t>
  </si>
  <si>
    <t>50</t>
  </si>
  <si>
    <t>51</t>
  </si>
  <si>
    <t>52</t>
  </si>
  <si>
    <t>53</t>
  </si>
  <si>
    <t>54</t>
  </si>
  <si>
    <t>wniosek po procedurze odwoławczej</t>
  </si>
  <si>
    <t>55</t>
  </si>
  <si>
    <t>56</t>
  </si>
  <si>
    <t xml:space="preserve">skierowany do dofinansowania po zwiększeniu alokacji Uchwałą ZWM nr 950/57/19 z dnia 2 lipca 2019 r. </t>
  </si>
  <si>
    <t>skierowany do dofinansowania po zwiększeniu alokacji Uchwałą ZWM nr 950/57/19 z dnia 2 lipca 2019 r. i</t>
  </si>
  <si>
    <t>skierowny do dofinansowania po zwiększeniu alokacji</t>
  </si>
  <si>
    <t>wniosek po procedurze odwoławczej oraz skierowny do dofinansowania po zwiększeniu alokacji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</si>
</sst>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107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10" fontId="21" fillId="0" borderId="10" xfId="1" applyNumberFormat="1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6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/>
    </xf>
    <xf numFmtId="165" fontId="18" fillId="0" borderId="10" xfId="0" applyNumberFormat="1" applyFont="1" applyFill="1" applyBorder="1" applyAlignment="1">
      <alignment vertical="center"/>
    </xf>
    <xf numFmtId="49" fontId="18" fillId="34" borderId="16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165" fontId="18" fillId="34" borderId="10" xfId="0" applyNumberFormat="1" applyFont="1" applyFill="1" applyBorder="1" applyAlignment="1">
      <alignment vertical="center"/>
    </xf>
    <xf numFmtId="10" fontId="18" fillId="34" borderId="10" xfId="1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18" fillId="34" borderId="10" xfId="0" applyNumberFormat="1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/>
    </xf>
    <xf numFmtId="44" fontId="18" fillId="34" borderId="10" xfId="0" applyNumberFormat="1" applyFont="1" applyFill="1" applyBorder="1" applyAlignment="1">
      <alignment vertical="center"/>
    </xf>
    <xf numFmtId="44" fontId="18" fillId="0" borderId="10" xfId="0" applyNumberFormat="1" applyFont="1" applyFill="1" applyBorder="1" applyAlignment="1">
      <alignment vertical="center"/>
    </xf>
    <xf numFmtId="165" fontId="21" fillId="0" borderId="10" xfId="0" applyNumberFormat="1" applyFont="1" applyFill="1" applyBorder="1" applyAlignment="1">
      <alignment vertical="center"/>
    </xf>
    <xf numFmtId="2" fontId="19" fillId="33" borderId="10" xfId="0" applyNumberFormat="1" applyFont="1" applyFill="1" applyBorder="1" applyAlignment="1">
      <alignment horizontal="center" vertical="center" wrapText="1"/>
    </xf>
    <xf numFmtId="2" fontId="21" fillId="0" borderId="10" xfId="0" applyNumberFormat="1" applyFont="1" applyFill="1" applyBorder="1" applyAlignment="1">
      <alignment vertical="center"/>
    </xf>
    <xf numFmtId="2" fontId="18" fillId="0" borderId="0" xfId="0" applyNumberFormat="1" applyFont="1" applyAlignment="1">
      <alignment vertical="center"/>
    </xf>
    <xf numFmtId="4" fontId="18" fillId="0" borderId="10" xfId="0" applyNumberFormat="1" applyFont="1" applyFill="1" applyBorder="1" applyAlignment="1">
      <alignment horizontal="center" vertical="center"/>
    </xf>
    <xf numFmtId="4" fontId="18" fillId="34" borderId="10" xfId="0" applyNumberFormat="1" applyFont="1" applyFill="1" applyBorder="1" applyAlignment="1">
      <alignment horizontal="center" vertical="center"/>
    </xf>
    <xf numFmtId="4" fontId="18" fillId="0" borderId="15" xfId="0" applyNumberFormat="1" applyFont="1" applyFill="1" applyBorder="1" applyAlignment="1">
      <alignment horizontal="center" vertical="center"/>
    </xf>
    <xf numFmtId="4" fontId="18" fillId="0" borderId="10" xfId="0" applyNumberFormat="1" applyFont="1" applyFill="1" applyBorder="1" applyAlignment="1">
      <alignment horizontal="center" vertical="center" wrapText="1"/>
    </xf>
    <xf numFmtId="10" fontId="18" fillId="0" borderId="0" xfId="0" applyNumberFormat="1" applyFont="1" applyFill="1"/>
    <xf numFmtId="0" fontId="18" fillId="0" borderId="0" xfId="0" applyFont="1" applyFill="1"/>
    <xf numFmtId="164" fontId="18" fillId="0" borderId="0" xfId="0" applyNumberFormat="1" applyFont="1" applyFill="1"/>
    <xf numFmtId="44" fontId="18" fillId="0" borderId="0" xfId="0" applyNumberFormat="1" applyFont="1" applyFill="1"/>
    <xf numFmtId="49" fontId="18" fillId="34" borderId="15" xfId="0" applyNumberFormat="1" applyFont="1" applyFill="1" applyBorder="1" applyAlignment="1">
      <alignment horizontal="center" vertical="center" wrapText="1"/>
    </xf>
    <xf numFmtId="49" fontId="18" fillId="34" borderId="15" xfId="0" applyNumberFormat="1" applyFont="1" applyFill="1" applyBorder="1" applyAlignment="1">
      <alignment horizontal="center" vertical="center"/>
    </xf>
    <xf numFmtId="0" fontId="18" fillId="34" borderId="15" xfId="0" applyNumberFormat="1" applyFont="1" applyFill="1" applyBorder="1" applyAlignment="1">
      <alignment horizontal="center" vertical="center" wrapText="1"/>
    </xf>
    <xf numFmtId="0" fontId="18" fillId="34" borderId="15" xfId="0" applyFont="1" applyFill="1" applyBorder="1" applyAlignment="1">
      <alignment horizontal="center" vertical="center" wrapText="1"/>
    </xf>
    <xf numFmtId="44" fontId="18" fillId="34" borderId="15" xfId="0" applyNumberFormat="1" applyFont="1" applyFill="1" applyBorder="1" applyAlignment="1">
      <alignment vertical="center"/>
    </xf>
    <xf numFmtId="4" fontId="18" fillId="34" borderId="15" xfId="0" applyNumberFormat="1" applyFont="1" applyFill="1" applyBorder="1" applyAlignment="1">
      <alignment horizontal="center" vertical="center"/>
    </xf>
    <xf numFmtId="10" fontId="18" fillId="34" borderId="15" xfId="1" applyNumberFormat="1" applyFont="1" applyFill="1" applyBorder="1" applyAlignment="1">
      <alignment horizontal="center" vertical="center"/>
    </xf>
    <xf numFmtId="10" fontId="18" fillId="34" borderId="0" xfId="0" applyNumberFormat="1" applyFont="1" applyFill="1"/>
    <xf numFmtId="0" fontId="18" fillId="34" borderId="0" xfId="0" applyFont="1" applyFill="1"/>
    <xf numFmtId="164" fontId="18" fillId="34" borderId="0" xfId="0" applyNumberFormat="1" applyFont="1" applyFill="1"/>
    <xf numFmtId="4" fontId="18" fillId="35" borderId="10" xfId="0" applyNumberFormat="1" applyFont="1" applyFill="1" applyBorder="1" applyAlignment="1">
      <alignment horizontal="center" vertical="center" wrapText="1"/>
    </xf>
    <xf numFmtId="4" fontId="0" fillId="34" borderId="10" xfId="0" applyNumberFormat="1" applyFont="1" applyFill="1" applyBorder="1" applyAlignment="1">
      <alignment horizontal="center" vertical="center"/>
    </xf>
    <xf numFmtId="4" fontId="0" fillId="0" borderId="10" xfId="0" applyNumberFormat="1" applyFont="1" applyFill="1" applyBorder="1" applyAlignment="1">
      <alignment horizontal="center" vertical="center"/>
    </xf>
    <xf numFmtId="10" fontId="18" fillId="34" borderId="10" xfId="0" applyNumberFormat="1" applyFont="1" applyFill="1" applyBorder="1" applyAlignment="1">
      <alignment horizontal="center" vertical="center" wrapText="1"/>
    </xf>
    <xf numFmtId="2" fontId="18" fillId="33" borderId="0" xfId="0" applyNumberFormat="1" applyFont="1" applyFill="1" applyBorder="1" applyAlignment="1">
      <alignment horizontal="center" vertical="center"/>
    </xf>
    <xf numFmtId="49" fontId="18" fillId="33" borderId="19" xfId="0" applyNumberFormat="1" applyFont="1" applyFill="1" applyBorder="1" applyAlignment="1">
      <alignment horizontal="center" vertical="center"/>
    </xf>
    <xf numFmtId="49" fontId="18" fillId="33" borderId="20" xfId="0" applyNumberFormat="1" applyFont="1" applyFill="1" applyBorder="1" applyAlignment="1">
      <alignment horizontal="center" vertical="center"/>
    </xf>
    <xf numFmtId="49" fontId="18" fillId="33" borderId="21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 wrapText="1"/>
    </xf>
    <xf numFmtId="44" fontId="18" fillId="0" borderId="15" xfId="0" applyNumberFormat="1" applyFont="1" applyFill="1" applyBorder="1" applyAlignment="1">
      <alignment vertical="center"/>
    </xf>
    <xf numFmtId="165" fontId="18" fillId="0" borderId="15" xfId="0" applyNumberFormat="1" applyFont="1" applyFill="1" applyBorder="1" applyAlignment="1">
      <alignment vertical="center"/>
    </xf>
    <xf numFmtId="4" fontId="18" fillId="0" borderId="15" xfId="0" applyNumberFormat="1" applyFont="1" applyFill="1" applyBorder="1" applyAlignment="1">
      <alignment horizontal="center" vertical="center" wrapText="1"/>
    </xf>
    <xf numFmtId="10" fontId="18" fillId="0" borderId="15" xfId="1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10" fontId="18" fillId="37" borderId="0" xfId="0" applyNumberFormat="1" applyFont="1" applyFill="1"/>
    <xf numFmtId="0" fontId="18" fillId="37" borderId="0" xfId="0" applyFont="1" applyFill="1"/>
    <xf numFmtId="164" fontId="18" fillId="37" borderId="0" xfId="0" applyNumberFormat="1" applyFont="1" applyFill="1"/>
    <xf numFmtId="0" fontId="18" fillId="0" borderId="15" xfId="0" applyNumberFormat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4" fontId="21" fillId="34" borderId="10" xfId="0" applyNumberFormat="1" applyFont="1" applyFill="1" applyBorder="1" applyAlignment="1">
      <alignment horizontal="center" vertical="center" wrapText="1"/>
    </xf>
    <xf numFmtId="10" fontId="21" fillId="34" borderId="10" xfId="1" applyNumberFormat="1" applyFont="1" applyFill="1" applyBorder="1" applyAlignment="1">
      <alignment horizontal="center" vertical="center"/>
    </xf>
    <xf numFmtId="10" fontId="23" fillId="0" borderId="15" xfId="1" applyNumberFormat="1" applyFont="1" applyFill="1" applyBorder="1" applyAlignment="1">
      <alignment horizontal="center" vertical="center" wrapText="1"/>
    </xf>
    <xf numFmtId="10" fontId="23" fillId="34" borderId="10" xfId="1" applyNumberFormat="1" applyFont="1" applyFill="1" applyBorder="1" applyAlignment="1">
      <alignment horizontal="center" vertical="center" wrapText="1"/>
    </xf>
    <xf numFmtId="10" fontId="23" fillId="0" borderId="10" xfId="1" applyNumberFormat="1" applyFont="1" applyFill="1" applyBorder="1" applyAlignment="1">
      <alignment horizontal="center" vertical="center"/>
    </xf>
    <xf numFmtId="10" fontId="23" fillId="34" borderId="10" xfId="1" applyNumberFormat="1" applyFont="1" applyFill="1" applyBorder="1" applyAlignment="1">
      <alignment horizontal="center" vertical="center"/>
    </xf>
    <xf numFmtId="10" fontId="21" fillId="0" borderId="15" xfId="1" applyNumberFormat="1" applyFont="1" applyFill="1" applyBorder="1" applyAlignment="1">
      <alignment horizontal="center" vertical="center"/>
    </xf>
    <xf numFmtId="4" fontId="23" fillId="34" borderId="10" xfId="0" applyNumberFormat="1" applyFont="1" applyFill="1" applyBorder="1" applyAlignment="1">
      <alignment horizontal="center" vertical="center" wrapText="1"/>
    </xf>
    <xf numFmtId="10" fontId="23" fillId="0" borderId="10" xfId="1" applyNumberFormat="1" applyFont="1" applyFill="1" applyBorder="1" applyAlignment="1">
      <alignment horizontal="center" vertical="center" wrapText="1"/>
    </xf>
    <xf numFmtId="49" fontId="18" fillId="37" borderId="10" xfId="0" applyNumberFormat="1" applyFont="1" applyFill="1" applyBorder="1" applyAlignment="1">
      <alignment horizontal="center" vertical="center" wrapText="1"/>
    </xf>
    <xf numFmtId="49" fontId="18" fillId="37" borderId="13" xfId="0" applyNumberFormat="1" applyFont="1" applyFill="1" applyBorder="1" applyAlignment="1">
      <alignment horizontal="center" vertical="center"/>
    </xf>
    <xf numFmtId="49" fontId="18" fillId="37" borderId="13" xfId="0" applyNumberFormat="1" applyFont="1" applyFill="1" applyBorder="1" applyAlignment="1">
      <alignment horizontal="left" vertical="center" wrapText="1"/>
    </xf>
    <xf numFmtId="0" fontId="18" fillId="37" borderId="13" xfId="0" applyFont="1" applyFill="1" applyBorder="1" applyAlignment="1">
      <alignment horizontal="left" vertical="center" wrapText="1"/>
    </xf>
    <xf numFmtId="44" fontId="18" fillId="37" borderId="13" xfId="0" applyNumberFormat="1" applyFont="1" applyFill="1" applyBorder="1" applyAlignment="1">
      <alignment vertical="center"/>
    </xf>
    <xf numFmtId="165" fontId="18" fillId="37" borderId="13" xfId="0" applyNumberFormat="1" applyFont="1" applyFill="1" applyBorder="1" applyAlignment="1">
      <alignment vertical="center"/>
    </xf>
    <xf numFmtId="165" fontId="18" fillId="38" borderId="10" xfId="0" applyNumberFormat="1" applyFont="1" applyFill="1" applyBorder="1" applyAlignment="1">
      <alignment vertical="center"/>
    </xf>
    <xf numFmtId="2" fontId="18" fillId="38" borderId="10" xfId="0" applyNumberFormat="1" applyFont="1" applyFill="1" applyBorder="1" applyAlignment="1">
      <alignment horizontal="center" vertical="center" wrapText="1"/>
    </xf>
    <xf numFmtId="10" fontId="18" fillId="38" borderId="10" xfId="0" applyNumberFormat="1" applyFont="1" applyFill="1" applyBorder="1" applyAlignment="1">
      <alignment horizontal="center" vertical="center" wrapText="1"/>
    </xf>
    <xf numFmtId="1" fontId="18" fillId="38" borderId="10" xfId="0" applyNumberFormat="1" applyFont="1" applyFill="1" applyBorder="1" applyAlignment="1">
      <alignment horizontal="center" vertical="center"/>
    </xf>
    <xf numFmtId="10" fontId="18" fillId="37" borderId="10" xfId="1" applyNumberFormat="1" applyFont="1" applyFill="1" applyBorder="1" applyAlignment="1">
      <alignment horizontal="center" vertical="center" wrapText="1"/>
    </xf>
    <xf numFmtId="0" fontId="18" fillId="38" borderId="17" xfId="0" applyFont="1" applyFill="1" applyBorder="1" applyAlignment="1">
      <alignment vertical="center" wrapText="1"/>
    </xf>
    <xf numFmtId="0" fontId="18" fillId="38" borderId="10" xfId="0" applyFont="1" applyFill="1" applyBorder="1" applyAlignment="1">
      <alignment vertical="center" wrapText="1"/>
    </xf>
    <xf numFmtId="44" fontId="18" fillId="38" borderId="10" xfId="0" applyNumberFormat="1" applyFont="1" applyFill="1" applyBorder="1" applyAlignment="1">
      <alignment vertical="center"/>
    </xf>
    <xf numFmtId="44" fontId="18" fillId="38" borderId="17" xfId="0" applyNumberFormat="1" applyFont="1" applyFill="1" applyBorder="1" applyAlignment="1">
      <alignment vertical="center"/>
    </xf>
    <xf numFmtId="44" fontId="18" fillId="37" borderId="18" xfId="0" applyNumberFormat="1" applyFont="1" applyFill="1" applyBorder="1" applyAlignment="1">
      <alignment vertical="center"/>
    </xf>
    <xf numFmtId="49" fontId="18" fillId="37" borderId="16" xfId="0" applyNumberFormat="1" applyFont="1" applyFill="1" applyBorder="1" applyAlignment="1">
      <alignment horizontal="center" vertical="center"/>
    </xf>
    <xf numFmtId="44" fontId="18" fillId="36" borderId="15" xfId="0" applyNumberFormat="1" applyFont="1" applyFill="1" applyBorder="1" applyAlignment="1">
      <alignment vertical="center"/>
    </xf>
    <xf numFmtId="44" fontId="18" fillId="36" borderId="10" xfId="0" applyNumberFormat="1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showGridLines="0" tabSelected="1" view="pageBreakPreview" zoomScale="70" zoomScaleNormal="70" zoomScaleSheetLayoutView="70" workbookViewId="0">
      <pane ySplit="3" topLeftCell="A4" activePane="bottomLeft" state="frozen"/>
      <selection pane="bottomLeft" activeCell="E47" sqref="E47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9.375" style="4" customWidth="1"/>
    <col min="4" max="4" width="60.125" style="4" customWidth="1"/>
    <col min="5" max="5" width="28.625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34" customWidth="1"/>
    <col min="12" max="12" width="17.75" style="2" customWidth="1"/>
    <col min="13" max="13" width="14.125" style="2" customWidth="1"/>
    <col min="14" max="14" width="22.12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100.5" customHeight="1">
      <c r="A1" s="101" t="s">
        <v>211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/>
      <c r="O1" s="1"/>
    </row>
    <row r="2" spans="1:17" ht="36" customHeight="1">
      <c r="A2" s="100" t="s">
        <v>30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"/>
    </row>
    <row r="3" spans="1:17" ht="89.25" customHeight="1">
      <c r="A3" s="7" t="s">
        <v>17</v>
      </c>
      <c r="B3" s="7" t="s">
        <v>21</v>
      </c>
      <c r="C3" s="7" t="s">
        <v>18</v>
      </c>
      <c r="D3" s="7" t="s">
        <v>0</v>
      </c>
      <c r="E3" s="7" t="s">
        <v>2</v>
      </c>
      <c r="F3" s="7" t="s">
        <v>28</v>
      </c>
      <c r="G3" s="7" t="s">
        <v>1</v>
      </c>
      <c r="H3" s="7" t="s">
        <v>22</v>
      </c>
      <c r="I3" s="7" t="s">
        <v>23</v>
      </c>
      <c r="J3" s="7" t="s">
        <v>224</v>
      </c>
      <c r="K3" s="32" t="s">
        <v>20</v>
      </c>
      <c r="L3" s="8" t="s">
        <v>29</v>
      </c>
      <c r="M3" s="8" t="s">
        <v>27</v>
      </c>
      <c r="N3" s="7" t="s">
        <v>24</v>
      </c>
      <c r="O3" s="1"/>
    </row>
    <row r="4" spans="1:17" ht="30" customHeight="1">
      <c r="A4" s="58" t="s">
        <v>3</v>
      </c>
      <c r="B4" s="59" t="s">
        <v>4</v>
      </c>
      <c r="C4" s="59" t="s">
        <v>5</v>
      </c>
      <c r="D4" s="59" t="s">
        <v>6</v>
      </c>
      <c r="E4" s="59" t="s">
        <v>7</v>
      </c>
      <c r="F4" s="59" t="s">
        <v>8</v>
      </c>
      <c r="G4" s="59" t="s">
        <v>9</v>
      </c>
      <c r="H4" s="59" t="s">
        <v>10</v>
      </c>
      <c r="I4" s="59" t="s">
        <v>11</v>
      </c>
      <c r="J4" s="59" t="s">
        <v>12</v>
      </c>
      <c r="K4" s="57" t="s">
        <v>13</v>
      </c>
      <c r="L4" s="12" t="s">
        <v>14</v>
      </c>
      <c r="M4" s="60" t="s">
        <v>15</v>
      </c>
      <c r="N4" s="60" t="s">
        <v>16</v>
      </c>
    </row>
    <row r="5" spans="1:17" ht="66.75" customHeight="1">
      <c r="A5" s="18" t="s">
        <v>3</v>
      </c>
      <c r="B5" s="18" t="s">
        <v>25</v>
      </c>
      <c r="C5" s="18" t="s">
        <v>213</v>
      </c>
      <c r="D5" s="18" t="s">
        <v>217</v>
      </c>
      <c r="E5" s="18" t="s">
        <v>221</v>
      </c>
      <c r="F5" s="29">
        <v>5225534.0199999996</v>
      </c>
      <c r="G5" s="29">
        <v>5033925.51</v>
      </c>
      <c r="H5" s="29">
        <v>4026215.62</v>
      </c>
      <c r="I5" s="29">
        <v>4026215.62</v>
      </c>
      <c r="J5" s="20">
        <v>0</v>
      </c>
      <c r="K5" s="18" t="s">
        <v>237</v>
      </c>
      <c r="L5" s="49">
        <f t="shared" ref="L5" si="0">K5/90</f>
        <v>0.97777777777777775</v>
      </c>
      <c r="M5" s="18" t="s">
        <v>120</v>
      </c>
      <c r="N5" s="79" t="s">
        <v>244</v>
      </c>
    </row>
    <row r="6" spans="1:17" s="40" customFormat="1" ht="75.75" customHeight="1">
      <c r="A6" s="13" t="s">
        <v>4</v>
      </c>
      <c r="B6" s="61" t="s">
        <v>25</v>
      </c>
      <c r="C6" s="61" t="s">
        <v>66</v>
      </c>
      <c r="D6" s="61" t="s">
        <v>114</v>
      </c>
      <c r="E6" s="61" t="s">
        <v>117</v>
      </c>
      <c r="F6" s="62">
        <v>2354405.23</v>
      </c>
      <c r="G6" s="62">
        <v>2329206.4300000002</v>
      </c>
      <c r="H6" s="63">
        <v>1863364.88</v>
      </c>
      <c r="I6" s="62">
        <v>1863364.88</v>
      </c>
      <c r="J6" s="63">
        <v>0</v>
      </c>
      <c r="K6" s="64">
        <v>87</v>
      </c>
      <c r="L6" s="65">
        <f t="shared" ref="L6:L64" si="1">K6/90</f>
        <v>0.96666666666666667</v>
      </c>
      <c r="M6" s="66" t="s">
        <v>120</v>
      </c>
      <c r="N6" s="11" t="s">
        <v>26</v>
      </c>
      <c r="O6" s="39"/>
      <c r="Q6" s="41"/>
    </row>
    <row r="7" spans="1:17" ht="60" customHeight="1">
      <c r="A7" s="18" t="s">
        <v>5</v>
      </c>
      <c r="B7" s="18" t="s">
        <v>25</v>
      </c>
      <c r="C7" s="18" t="s">
        <v>67</v>
      </c>
      <c r="D7" s="18" t="s">
        <v>115</v>
      </c>
      <c r="E7" s="18" t="s">
        <v>118</v>
      </c>
      <c r="F7" s="29">
        <v>1957790</v>
      </c>
      <c r="G7" s="29">
        <v>1814500</v>
      </c>
      <c r="H7" s="20">
        <v>1438940</v>
      </c>
      <c r="I7" s="29">
        <v>1438940</v>
      </c>
      <c r="J7" s="20">
        <v>0</v>
      </c>
      <c r="K7" s="18" t="s">
        <v>210</v>
      </c>
      <c r="L7" s="56">
        <f t="shared" si="1"/>
        <v>0.9555555555555556</v>
      </c>
      <c r="M7" s="18" t="s">
        <v>120</v>
      </c>
      <c r="N7" s="72" t="s">
        <v>26</v>
      </c>
      <c r="O7" s="10"/>
      <c r="Q7" s="5"/>
    </row>
    <row r="8" spans="1:17" s="40" customFormat="1" ht="60" customHeight="1">
      <c r="A8" s="13" t="s">
        <v>6</v>
      </c>
      <c r="B8" s="14" t="s">
        <v>25</v>
      </c>
      <c r="C8" s="24" t="s">
        <v>68</v>
      </c>
      <c r="D8" s="24" t="s">
        <v>116</v>
      </c>
      <c r="E8" s="14" t="s">
        <v>119</v>
      </c>
      <c r="F8" s="30">
        <v>2469384.5299999998</v>
      </c>
      <c r="G8" s="30">
        <v>2255450.0299999998</v>
      </c>
      <c r="H8" s="16">
        <v>1772664.03</v>
      </c>
      <c r="I8" s="30">
        <v>1772664.03</v>
      </c>
      <c r="J8" s="16">
        <v>0</v>
      </c>
      <c r="K8" s="38">
        <v>85</v>
      </c>
      <c r="L8" s="6">
        <f t="shared" si="1"/>
        <v>0.94444444444444442</v>
      </c>
      <c r="M8" s="15" t="s">
        <v>120</v>
      </c>
      <c r="N8" s="11" t="s">
        <v>26</v>
      </c>
      <c r="O8" s="42"/>
      <c r="Q8" s="41"/>
    </row>
    <row r="9" spans="1:17" s="51" customFormat="1" ht="60" customHeight="1">
      <c r="A9" s="17" t="s">
        <v>7</v>
      </c>
      <c r="B9" s="18" t="s">
        <v>25</v>
      </c>
      <c r="C9" s="19" t="s">
        <v>69</v>
      </c>
      <c r="D9" s="25" t="s">
        <v>126</v>
      </c>
      <c r="E9" s="23" t="s">
        <v>121</v>
      </c>
      <c r="F9" s="29">
        <v>3771268.75</v>
      </c>
      <c r="G9" s="29">
        <v>3707328.75</v>
      </c>
      <c r="H9" s="20">
        <v>2927171.15</v>
      </c>
      <c r="I9" s="29">
        <v>2927171.15</v>
      </c>
      <c r="J9" s="20">
        <v>0</v>
      </c>
      <c r="K9" s="53">
        <v>85</v>
      </c>
      <c r="L9" s="21">
        <f t="shared" si="1"/>
        <v>0.94444444444444442</v>
      </c>
      <c r="M9" s="19" t="s">
        <v>120</v>
      </c>
      <c r="N9" s="72" t="s">
        <v>26</v>
      </c>
      <c r="O9" s="50"/>
      <c r="Q9" s="52"/>
    </row>
    <row r="10" spans="1:17" s="40" customFormat="1" ht="60" customHeight="1">
      <c r="A10" s="13" t="s">
        <v>8</v>
      </c>
      <c r="B10" s="14" t="s">
        <v>25</v>
      </c>
      <c r="C10" s="15" t="s">
        <v>70</v>
      </c>
      <c r="D10" s="24" t="s">
        <v>127</v>
      </c>
      <c r="E10" s="22" t="s">
        <v>122</v>
      </c>
      <c r="F10" s="30">
        <v>4616548.5999999996</v>
      </c>
      <c r="G10" s="30">
        <v>4028849.38</v>
      </c>
      <c r="H10" s="24">
        <v>3222190.53</v>
      </c>
      <c r="I10" s="30">
        <v>3222190.53</v>
      </c>
      <c r="J10" s="16">
        <v>0</v>
      </c>
      <c r="K10" s="35">
        <v>85</v>
      </c>
      <c r="L10" s="6">
        <f t="shared" si="1"/>
        <v>0.94444444444444442</v>
      </c>
      <c r="M10" s="15" t="s">
        <v>120</v>
      </c>
      <c r="N10" s="11" t="s">
        <v>26</v>
      </c>
      <c r="O10" s="39"/>
      <c r="Q10" s="41"/>
    </row>
    <row r="11" spans="1:17" s="51" customFormat="1" ht="60" customHeight="1">
      <c r="A11" s="17" t="s">
        <v>9</v>
      </c>
      <c r="B11" s="18" t="s">
        <v>25</v>
      </c>
      <c r="C11" s="19" t="s">
        <v>71</v>
      </c>
      <c r="D11" s="25" t="s">
        <v>128</v>
      </c>
      <c r="E11" s="23" t="s">
        <v>123</v>
      </c>
      <c r="F11" s="29">
        <v>7734080.4000000004</v>
      </c>
      <c r="G11" s="29">
        <v>7434280</v>
      </c>
      <c r="H11" s="20">
        <v>4867290</v>
      </c>
      <c r="I11" s="29">
        <v>4867290</v>
      </c>
      <c r="J11" s="20">
        <v>0</v>
      </c>
      <c r="K11" s="36">
        <v>83</v>
      </c>
      <c r="L11" s="21">
        <f t="shared" si="1"/>
        <v>0.92222222222222228</v>
      </c>
      <c r="M11" s="19" t="s">
        <v>120</v>
      </c>
      <c r="N11" s="72" t="s">
        <v>26</v>
      </c>
      <c r="O11" s="50"/>
      <c r="Q11" s="52"/>
    </row>
    <row r="12" spans="1:17" s="51" customFormat="1" ht="60" customHeight="1">
      <c r="A12" s="13" t="s">
        <v>10</v>
      </c>
      <c r="B12" s="14" t="s">
        <v>25</v>
      </c>
      <c r="C12" s="15" t="s">
        <v>214</v>
      </c>
      <c r="D12" s="24" t="s">
        <v>218</v>
      </c>
      <c r="E12" s="22" t="s">
        <v>222</v>
      </c>
      <c r="F12" s="30">
        <v>3540970.71</v>
      </c>
      <c r="G12" s="30">
        <v>3498544</v>
      </c>
      <c r="H12" s="16">
        <v>2636756.2000000002</v>
      </c>
      <c r="I12" s="30">
        <v>2636756.2000000002</v>
      </c>
      <c r="J12" s="16">
        <v>0</v>
      </c>
      <c r="K12" s="35">
        <v>83</v>
      </c>
      <c r="L12" s="6">
        <f t="shared" si="1"/>
        <v>0.92222222222222228</v>
      </c>
      <c r="M12" s="15" t="s">
        <v>120</v>
      </c>
      <c r="N12" s="80" t="s">
        <v>244</v>
      </c>
      <c r="O12" s="50"/>
      <c r="Q12" s="52"/>
    </row>
    <row r="13" spans="1:17" s="40" customFormat="1" ht="60" customHeight="1">
      <c r="A13" s="17" t="s">
        <v>11</v>
      </c>
      <c r="B13" s="18" t="s">
        <v>25</v>
      </c>
      <c r="C13" s="19" t="s">
        <v>72</v>
      </c>
      <c r="D13" s="25" t="s">
        <v>129</v>
      </c>
      <c r="E13" s="23" t="s">
        <v>124</v>
      </c>
      <c r="F13" s="29">
        <v>6207794.6799999997</v>
      </c>
      <c r="G13" s="29">
        <v>5655676</v>
      </c>
      <c r="H13" s="20">
        <v>4244220.8</v>
      </c>
      <c r="I13" s="29">
        <v>4244220.8</v>
      </c>
      <c r="J13" s="20">
        <v>0</v>
      </c>
      <c r="K13" s="36">
        <v>81</v>
      </c>
      <c r="L13" s="21">
        <f t="shared" si="1"/>
        <v>0.9</v>
      </c>
      <c r="M13" s="19" t="s">
        <v>120</v>
      </c>
      <c r="N13" s="72" t="s">
        <v>26</v>
      </c>
      <c r="O13" s="39"/>
      <c r="Q13" s="41"/>
    </row>
    <row r="14" spans="1:17" s="40" customFormat="1" ht="66" customHeight="1">
      <c r="A14" s="13" t="s">
        <v>12</v>
      </c>
      <c r="B14" s="61" t="s">
        <v>25</v>
      </c>
      <c r="C14" s="66" t="s">
        <v>73</v>
      </c>
      <c r="D14" s="70" t="s">
        <v>130</v>
      </c>
      <c r="E14" s="71" t="s">
        <v>125</v>
      </c>
      <c r="F14" s="62">
        <v>2855179</v>
      </c>
      <c r="G14" s="62">
        <v>2636574</v>
      </c>
      <c r="H14" s="16">
        <v>2106070</v>
      </c>
      <c r="I14" s="62">
        <v>2106070</v>
      </c>
      <c r="J14" s="16">
        <v>0</v>
      </c>
      <c r="K14" s="37">
        <v>80</v>
      </c>
      <c r="L14" s="65">
        <f t="shared" si="1"/>
        <v>0.88888888888888884</v>
      </c>
      <c r="M14" s="15" t="s">
        <v>120</v>
      </c>
      <c r="N14" s="11" t="s">
        <v>26</v>
      </c>
      <c r="O14" s="39"/>
      <c r="Q14" s="41"/>
    </row>
    <row r="15" spans="1:17" s="40" customFormat="1" ht="66" customHeight="1">
      <c r="A15" s="17" t="s">
        <v>13</v>
      </c>
      <c r="B15" s="18" t="s">
        <v>25</v>
      </c>
      <c r="C15" s="19" t="s">
        <v>74</v>
      </c>
      <c r="D15" s="25" t="s">
        <v>142</v>
      </c>
      <c r="E15" s="23" t="s">
        <v>131</v>
      </c>
      <c r="F15" s="29">
        <v>9366696.7799999993</v>
      </c>
      <c r="G15" s="29">
        <v>8993651.7799999993</v>
      </c>
      <c r="H15" s="20">
        <v>4844944.92</v>
      </c>
      <c r="I15" s="29">
        <v>4844944.92</v>
      </c>
      <c r="J15" s="20">
        <v>0</v>
      </c>
      <c r="K15" s="48">
        <v>80</v>
      </c>
      <c r="L15" s="21">
        <f t="shared" si="1"/>
        <v>0.88888888888888884</v>
      </c>
      <c r="M15" s="19" t="s">
        <v>120</v>
      </c>
      <c r="N15" s="73" t="s">
        <v>26</v>
      </c>
      <c r="O15" s="39"/>
      <c r="Q15" s="41"/>
    </row>
    <row r="16" spans="1:17" s="51" customFormat="1" ht="74.25" customHeight="1">
      <c r="A16" s="13" t="s">
        <v>14</v>
      </c>
      <c r="B16" s="61" t="s">
        <v>25</v>
      </c>
      <c r="C16" s="66" t="s">
        <v>75</v>
      </c>
      <c r="D16" s="70" t="s">
        <v>143</v>
      </c>
      <c r="E16" s="71" t="s">
        <v>132</v>
      </c>
      <c r="F16" s="62">
        <v>3297434.65</v>
      </c>
      <c r="G16" s="62">
        <v>3293738.65</v>
      </c>
      <c r="H16" s="16">
        <v>2374862.83</v>
      </c>
      <c r="I16" s="62">
        <v>2374862.83</v>
      </c>
      <c r="J16" s="16">
        <v>0</v>
      </c>
      <c r="K16" s="37">
        <v>80</v>
      </c>
      <c r="L16" s="65">
        <f t="shared" si="1"/>
        <v>0.88888888888888884</v>
      </c>
      <c r="M16" s="15" t="s">
        <v>120</v>
      </c>
      <c r="N16" s="78" t="s">
        <v>26</v>
      </c>
      <c r="O16" s="50"/>
      <c r="Q16" s="52"/>
    </row>
    <row r="17" spans="1:17" s="40" customFormat="1" ht="66" customHeight="1">
      <c r="A17" s="17" t="s">
        <v>15</v>
      </c>
      <c r="B17" s="18" t="s">
        <v>25</v>
      </c>
      <c r="C17" s="19" t="s">
        <v>76</v>
      </c>
      <c r="D17" s="25" t="s">
        <v>144</v>
      </c>
      <c r="E17" s="23" t="s">
        <v>133</v>
      </c>
      <c r="F17" s="29">
        <v>5623500</v>
      </c>
      <c r="G17" s="29">
        <v>5560940</v>
      </c>
      <c r="H17" s="20">
        <v>4379713</v>
      </c>
      <c r="I17" s="29">
        <v>4379713</v>
      </c>
      <c r="J17" s="20">
        <v>0</v>
      </c>
      <c r="K17" s="36">
        <v>79</v>
      </c>
      <c r="L17" s="21">
        <f t="shared" si="1"/>
        <v>0.87777777777777777</v>
      </c>
      <c r="M17" s="19" t="s">
        <v>120</v>
      </c>
      <c r="N17" s="73" t="s">
        <v>26</v>
      </c>
      <c r="O17" s="39"/>
      <c r="Q17" s="41"/>
    </row>
    <row r="18" spans="1:17" s="40" customFormat="1" ht="92.25" customHeight="1">
      <c r="A18" s="13" t="s">
        <v>16</v>
      </c>
      <c r="B18" s="61" t="s">
        <v>25</v>
      </c>
      <c r="C18" s="66" t="s">
        <v>77</v>
      </c>
      <c r="D18" s="70" t="s">
        <v>145</v>
      </c>
      <c r="E18" s="71" t="s">
        <v>134</v>
      </c>
      <c r="F18" s="62">
        <v>6374340</v>
      </c>
      <c r="G18" s="62">
        <v>6372500</v>
      </c>
      <c r="H18" s="16">
        <v>4996780</v>
      </c>
      <c r="I18" s="62">
        <v>4996780</v>
      </c>
      <c r="J18" s="16">
        <v>0</v>
      </c>
      <c r="K18" s="37">
        <v>78</v>
      </c>
      <c r="L18" s="65">
        <f t="shared" ref="L18:L38" si="2">K18/90</f>
        <v>0.8666666666666667</v>
      </c>
      <c r="M18" s="15" t="s">
        <v>120</v>
      </c>
      <c r="N18" s="74" t="s">
        <v>247</v>
      </c>
      <c r="O18" s="39"/>
      <c r="Q18" s="41"/>
    </row>
    <row r="19" spans="1:17" s="40" customFormat="1" ht="97.5" customHeight="1">
      <c r="A19" s="17" t="s">
        <v>60</v>
      </c>
      <c r="B19" s="18" t="s">
        <v>25</v>
      </c>
      <c r="C19" s="19" t="s">
        <v>78</v>
      </c>
      <c r="D19" s="25" t="s">
        <v>146</v>
      </c>
      <c r="E19" s="23" t="s">
        <v>135</v>
      </c>
      <c r="F19" s="29">
        <v>4556229.2</v>
      </c>
      <c r="G19" s="29">
        <v>4453623.08</v>
      </c>
      <c r="H19" s="20">
        <v>3559437.01</v>
      </c>
      <c r="I19" s="29">
        <v>3559437.01</v>
      </c>
      <c r="J19" s="20">
        <v>0</v>
      </c>
      <c r="K19" s="36">
        <v>78</v>
      </c>
      <c r="L19" s="21">
        <f t="shared" si="2"/>
        <v>0.8666666666666667</v>
      </c>
      <c r="M19" s="19" t="s">
        <v>120</v>
      </c>
      <c r="N19" s="75" t="s">
        <v>247</v>
      </c>
      <c r="O19" s="39"/>
      <c r="Q19" s="41"/>
    </row>
    <row r="20" spans="1:17" s="40" customFormat="1" ht="90.75" customHeight="1">
      <c r="A20" s="13" t="s">
        <v>61</v>
      </c>
      <c r="B20" s="61" t="s">
        <v>25</v>
      </c>
      <c r="C20" s="66" t="s">
        <v>79</v>
      </c>
      <c r="D20" s="70" t="s">
        <v>147</v>
      </c>
      <c r="E20" s="71" t="s">
        <v>136</v>
      </c>
      <c r="F20" s="62">
        <v>2283750</v>
      </c>
      <c r="G20" s="62">
        <v>2253535</v>
      </c>
      <c r="H20" s="16">
        <v>1773599</v>
      </c>
      <c r="I20" s="62">
        <v>1773599</v>
      </c>
      <c r="J20" s="16">
        <v>0</v>
      </c>
      <c r="K20" s="37">
        <v>78</v>
      </c>
      <c r="L20" s="65">
        <f t="shared" si="2"/>
        <v>0.8666666666666667</v>
      </c>
      <c r="M20" s="15" t="s">
        <v>120</v>
      </c>
      <c r="N20" s="74" t="s">
        <v>248</v>
      </c>
      <c r="O20" s="39"/>
      <c r="Q20" s="41"/>
    </row>
    <row r="21" spans="1:17" s="40" customFormat="1" ht="66" customHeight="1">
      <c r="A21" s="13" t="s">
        <v>62</v>
      </c>
      <c r="B21" s="14" t="s">
        <v>25</v>
      </c>
      <c r="C21" s="15" t="s">
        <v>80</v>
      </c>
      <c r="D21" s="24" t="s">
        <v>148</v>
      </c>
      <c r="E21" s="22" t="s">
        <v>137</v>
      </c>
      <c r="F21" s="30">
        <v>2191611</v>
      </c>
      <c r="G21" s="30">
        <v>2137090</v>
      </c>
      <c r="H21" s="16">
        <v>1314396</v>
      </c>
      <c r="I21" s="99">
        <v>1314396</v>
      </c>
      <c r="J21" s="16">
        <v>0</v>
      </c>
      <c r="K21" s="35">
        <v>77</v>
      </c>
      <c r="L21" s="6">
        <f t="shared" si="2"/>
        <v>0.85555555555555551</v>
      </c>
      <c r="M21" s="15" t="s">
        <v>120</v>
      </c>
      <c r="N21" s="80" t="s">
        <v>249</v>
      </c>
      <c r="O21" s="39"/>
      <c r="Q21" s="41"/>
    </row>
    <row r="22" spans="1:17" s="51" customFormat="1" ht="66" customHeight="1">
      <c r="A22" s="17" t="s">
        <v>63</v>
      </c>
      <c r="B22" s="43" t="s">
        <v>25</v>
      </c>
      <c r="C22" s="44" t="s">
        <v>81</v>
      </c>
      <c r="D22" s="45" t="s">
        <v>149</v>
      </c>
      <c r="E22" s="46" t="s">
        <v>138</v>
      </c>
      <c r="F22" s="47">
        <v>4713594</v>
      </c>
      <c r="G22" s="47">
        <v>4691104</v>
      </c>
      <c r="H22" s="20">
        <v>3622154.79</v>
      </c>
      <c r="I22" s="20">
        <v>3622154.79</v>
      </c>
      <c r="J22" s="20">
        <v>0</v>
      </c>
      <c r="K22" s="48">
        <v>77</v>
      </c>
      <c r="L22" s="49">
        <f t="shared" si="2"/>
        <v>0.85555555555555551</v>
      </c>
      <c r="M22" s="19" t="s">
        <v>120</v>
      </c>
      <c r="N22" s="75" t="s">
        <v>249</v>
      </c>
      <c r="O22" s="50"/>
      <c r="Q22" s="52"/>
    </row>
    <row r="23" spans="1:17" s="51" customFormat="1" ht="98.25" customHeight="1">
      <c r="A23" s="13" t="s">
        <v>31</v>
      </c>
      <c r="B23" s="61" t="s">
        <v>25</v>
      </c>
      <c r="C23" s="66" t="s">
        <v>85</v>
      </c>
      <c r="D23" s="70" t="s">
        <v>168</v>
      </c>
      <c r="E23" s="71" t="s">
        <v>153</v>
      </c>
      <c r="F23" s="62">
        <v>5924669.5099999998</v>
      </c>
      <c r="G23" s="62">
        <v>5836580</v>
      </c>
      <c r="H23" s="16">
        <v>4666109.49</v>
      </c>
      <c r="I23" s="98">
        <v>4666109.49</v>
      </c>
      <c r="J23" s="16">
        <v>0</v>
      </c>
      <c r="K23" s="37">
        <v>76</v>
      </c>
      <c r="L23" s="65">
        <f t="shared" si="2"/>
        <v>0.84444444444444444</v>
      </c>
      <c r="M23" s="15" t="s">
        <v>120</v>
      </c>
      <c r="N23" s="80" t="s">
        <v>250</v>
      </c>
      <c r="O23" s="50"/>
      <c r="Q23" s="52"/>
    </row>
    <row r="24" spans="1:17" s="40" customFormat="1" ht="66" customHeight="1">
      <c r="A24" s="17" t="s">
        <v>32</v>
      </c>
      <c r="B24" s="18" t="s">
        <v>25</v>
      </c>
      <c r="C24" s="19" t="s">
        <v>82</v>
      </c>
      <c r="D24" s="25" t="s">
        <v>150</v>
      </c>
      <c r="E24" s="23" t="s">
        <v>139</v>
      </c>
      <c r="F24" s="29">
        <v>6588474.5199999996</v>
      </c>
      <c r="G24" s="29">
        <v>3303740</v>
      </c>
      <c r="H24" s="20">
        <v>2151318.5</v>
      </c>
      <c r="I24" s="20">
        <v>2151318.5</v>
      </c>
      <c r="J24" s="20">
        <v>0</v>
      </c>
      <c r="K24" s="36">
        <v>75</v>
      </c>
      <c r="L24" s="21">
        <f t="shared" si="2"/>
        <v>0.83333333333333337</v>
      </c>
      <c r="M24" s="19" t="s">
        <v>120</v>
      </c>
      <c r="N24" s="75" t="s">
        <v>249</v>
      </c>
      <c r="O24" s="39"/>
      <c r="Q24" s="41"/>
    </row>
    <row r="25" spans="1:17" s="51" customFormat="1" ht="66" customHeight="1">
      <c r="A25" s="13" t="s">
        <v>33</v>
      </c>
      <c r="B25" s="61" t="s">
        <v>25</v>
      </c>
      <c r="C25" s="66" t="s">
        <v>83</v>
      </c>
      <c r="D25" s="70" t="s">
        <v>151</v>
      </c>
      <c r="E25" s="71" t="s">
        <v>140</v>
      </c>
      <c r="F25" s="62">
        <v>4013328</v>
      </c>
      <c r="G25" s="62">
        <v>3970862</v>
      </c>
      <c r="H25" s="16">
        <v>2961919.5</v>
      </c>
      <c r="I25" s="98">
        <v>2961919.5</v>
      </c>
      <c r="J25" s="16">
        <v>0</v>
      </c>
      <c r="K25" s="37">
        <v>74</v>
      </c>
      <c r="L25" s="65">
        <f t="shared" si="2"/>
        <v>0.82222222222222219</v>
      </c>
      <c r="M25" s="15" t="s">
        <v>120</v>
      </c>
      <c r="N25" s="80" t="s">
        <v>249</v>
      </c>
      <c r="O25" s="50"/>
      <c r="Q25" s="52"/>
    </row>
    <row r="26" spans="1:17" s="40" customFormat="1" ht="66" customHeight="1">
      <c r="A26" s="17" t="s">
        <v>34</v>
      </c>
      <c r="B26" s="18" t="s">
        <v>25</v>
      </c>
      <c r="C26" s="19" t="s">
        <v>84</v>
      </c>
      <c r="D26" s="25" t="s">
        <v>152</v>
      </c>
      <c r="E26" s="23" t="s">
        <v>141</v>
      </c>
      <c r="F26" s="29">
        <v>1309173</v>
      </c>
      <c r="G26" s="29">
        <v>1252156</v>
      </c>
      <c r="H26" s="20">
        <v>899236.8</v>
      </c>
      <c r="I26" s="20">
        <v>899236.8</v>
      </c>
      <c r="J26" s="20">
        <v>0</v>
      </c>
      <c r="K26" s="36">
        <v>74</v>
      </c>
      <c r="L26" s="21">
        <f t="shared" si="2"/>
        <v>0.82222222222222219</v>
      </c>
      <c r="M26" s="19" t="s">
        <v>120</v>
      </c>
      <c r="N26" s="75" t="s">
        <v>249</v>
      </c>
      <c r="O26" s="39"/>
      <c r="Q26" s="41"/>
    </row>
    <row r="27" spans="1:17" s="40" customFormat="1" ht="66" customHeight="1">
      <c r="A27" s="13" t="s">
        <v>35</v>
      </c>
      <c r="B27" s="61" t="s">
        <v>25</v>
      </c>
      <c r="C27" s="66" t="s">
        <v>97</v>
      </c>
      <c r="D27" s="70" t="s">
        <v>180</v>
      </c>
      <c r="E27" s="71" t="s">
        <v>164</v>
      </c>
      <c r="F27" s="62">
        <v>5420849.5599999996</v>
      </c>
      <c r="G27" s="62">
        <v>4972291.83</v>
      </c>
      <c r="H27" s="16">
        <v>3442653.99</v>
      </c>
      <c r="I27" s="98">
        <v>3442653.99</v>
      </c>
      <c r="J27" s="16">
        <v>0</v>
      </c>
      <c r="K27" s="37">
        <v>74</v>
      </c>
      <c r="L27" s="65">
        <f t="shared" si="2"/>
        <v>0.82222222222222219</v>
      </c>
      <c r="M27" s="15" t="s">
        <v>120</v>
      </c>
      <c r="N27" s="74" t="s">
        <v>250</v>
      </c>
      <c r="O27" s="39"/>
      <c r="Q27" s="41"/>
    </row>
    <row r="28" spans="1:17" s="40" customFormat="1" ht="65.25" customHeight="1">
      <c r="A28" s="17" t="s">
        <v>36</v>
      </c>
      <c r="B28" s="18" t="s">
        <v>25</v>
      </c>
      <c r="C28" s="19" t="s">
        <v>86</v>
      </c>
      <c r="D28" s="25" t="s">
        <v>169</v>
      </c>
      <c r="E28" s="23" t="s">
        <v>154</v>
      </c>
      <c r="F28" s="29">
        <v>6385380</v>
      </c>
      <c r="G28" s="29">
        <v>6356400</v>
      </c>
      <c r="H28" s="20">
        <v>4999800</v>
      </c>
      <c r="I28" s="20">
        <v>4999800</v>
      </c>
      <c r="J28" s="20">
        <v>0</v>
      </c>
      <c r="K28" s="36">
        <v>73</v>
      </c>
      <c r="L28" s="21">
        <f t="shared" si="2"/>
        <v>0.81111111111111112</v>
      </c>
      <c r="M28" s="19" t="s">
        <v>120</v>
      </c>
      <c r="N28" s="75" t="s">
        <v>249</v>
      </c>
      <c r="O28" s="39"/>
      <c r="Q28" s="41"/>
    </row>
    <row r="29" spans="1:17" s="51" customFormat="1" ht="66" customHeight="1">
      <c r="A29" s="13" t="s">
        <v>37</v>
      </c>
      <c r="B29" s="61" t="s">
        <v>25</v>
      </c>
      <c r="C29" s="66" t="s">
        <v>87</v>
      </c>
      <c r="D29" s="70" t="s">
        <v>170</v>
      </c>
      <c r="E29" s="71" t="s">
        <v>155</v>
      </c>
      <c r="F29" s="62">
        <v>3541377</v>
      </c>
      <c r="G29" s="62">
        <v>3534500</v>
      </c>
      <c r="H29" s="16">
        <v>2469620</v>
      </c>
      <c r="I29" s="98">
        <v>2469620</v>
      </c>
      <c r="J29" s="16">
        <v>0</v>
      </c>
      <c r="K29" s="37">
        <v>73</v>
      </c>
      <c r="L29" s="65">
        <f t="shared" si="2"/>
        <v>0.81111111111111112</v>
      </c>
      <c r="M29" s="15" t="s">
        <v>120</v>
      </c>
      <c r="N29" s="80" t="s">
        <v>249</v>
      </c>
      <c r="O29" s="50"/>
      <c r="Q29" s="52"/>
    </row>
    <row r="30" spans="1:17" s="51" customFormat="1" ht="66" customHeight="1">
      <c r="A30" s="17" t="s">
        <v>38</v>
      </c>
      <c r="B30" s="43" t="s">
        <v>25</v>
      </c>
      <c r="C30" s="44" t="s">
        <v>225</v>
      </c>
      <c r="D30" s="45" t="s">
        <v>232</v>
      </c>
      <c r="E30" s="46" t="s">
        <v>229</v>
      </c>
      <c r="F30" s="47">
        <v>5324408</v>
      </c>
      <c r="G30" s="47">
        <v>4615250</v>
      </c>
      <c r="H30" s="20">
        <v>3640919.5</v>
      </c>
      <c r="I30" s="20">
        <v>3640919.5</v>
      </c>
      <c r="J30" s="20">
        <v>0</v>
      </c>
      <c r="K30" s="48">
        <v>73</v>
      </c>
      <c r="L30" s="49">
        <f t="shared" si="2"/>
        <v>0.81111111111111112</v>
      </c>
      <c r="M30" s="19" t="s">
        <v>120</v>
      </c>
      <c r="N30" s="75" t="s">
        <v>250</v>
      </c>
      <c r="O30" s="50"/>
      <c r="Q30" s="52"/>
    </row>
    <row r="31" spans="1:17" s="40" customFormat="1" ht="66" customHeight="1">
      <c r="A31" s="13" t="s">
        <v>39</v>
      </c>
      <c r="B31" s="14" t="s">
        <v>25</v>
      </c>
      <c r="C31" s="15" t="s">
        <v>88</v>
      </c>
      <c r="D31" s="24" t="s">
        <v>171</v>
      </c>
      <c r="E31" s="22" t="s">
        <v>156</v>
      </c>
      <c r="F31" s="30">
        <v>5667745.7000000002</v>
      </c>
      <c r="G31" s="30">
        <v>5596529</v>
      </c>
      <c r="H31" s="16">
        <v>4384231.2</v>
      </c>
      <c r="I31" s="99">
        <v>4384231.2</v>
      </c>
      <c r="J31" s="16">
        <v>0</v>
      </c>
      <c r="K31" s="35">
        <v>72</v>
      </c>
      <c r="L31" s="6">
        <f t="shared" si="2"/>
        <v>0.8</v>
      </c>
      <c r="M31" s="15" t="s">
        <v>120</v>
      </c>
      <c r="N31" s="80" t="s">
        <v>249</v>
      </c>
      <c r="O31" s="39"/>
      <c r="Q31" s="41"/>
    </row>
    <row r="32" spans="1:17" s="51" customFormat="1" ht="66" customHeight="1">
      <c r="A32" s="17" t="s">
        <v>40</v>
      </c>
      <c r="B32" s="43" t="s">
        <v>25</v>
      </c>
      <c r="C32" s="44" t="s">
        <v>89</v>
      </c>
      <c r="D32" s="45" t="s">
        <v>172</v>
      </c>
      <c r="E32" s="46" t="s">
        <v>157</v>
      </c>
      <c r="F32" s="47">
        <v>5639804.9500000002</v>
      </c>
      <c r="G32" s="47">
        <v>5517744.9500000002</v>
      </c>
      <c r="H32" s="20">
        <v>4411300.95</v>
      </c>
      <c r="I32" s="20">
        <v>4411300.95</v>
      </c>
      <c r="J32" s="20">
        <v>0</v>
      </c>
      <c r="K32" s="48">
        <v>72</v>
      </c>
      <c r="L32" s="49">
        <f t="shared" si="2"/>
        <v>0.8</v>
      </c>
      <c r="M32" s="19" t="s">
        <v>120</v>
      </c>
      <c r="N32" s="75" t="s">
        <v>249</v>
      </c>
      <c r="O32" s="50"/>
      <c r="Q32" s="52"/>
    </row>
    <row r="33" spans="1:17" s="40" customFormat="1" ht="66" customHeight="1">
      <c r="A33" s="13" t="s">
        <v>41</v>
      </c>
      <c r="B33" s="14" t="s">
        <v>25</v>
      </c>
      <c r="C33" s="15" t="s">
        <v>90</v>
      </c>
      <c r="D33" s="24" t="s">
        <v>173</v>
      </c>
      <c r="E33" s="22" t="s">
        <v>157</v>
      </c>
      <c r="F33" s="30">
        <v>6263702.7300000004</v>
      </c>
      <c r="G33" s="30">
        <v>6178442.7300000004</v>
      </c>
      <c r="H33" s="16">
        <v>4938722.7300000004</v>
      </c>
      <c r="I33" s="99">
        <v>4938722.7300000004</v>
      </c>
      <c r="J33" s="16">
        <v>0</v>
      </c>
      <c r="K33" s="35">
        <v>72</v>
      </c>
      <c r="L33" s="6">
        <f t="shared" si="2"/>
        <v>0.8</v>
      </c>
      <c r="M33" s="15" t="s">
        <v>120</v>
      </c>
      <c r="N33" s="80" t="s">
        <v>249</v>
      </c>
      <c r="O33" s="39"/>
      <c r="Q33" s="41"/>
    </row>
    <row r="34" spans="1:17" s="51" customFormat="1" ht="66" customHeight="1">
      <c r="A34" s="17" t="s">
        <v>42</v>
      </c>
      <c r="B34" s="43" t="s">
        <v>25</v>
      </c>
      <c r="C34" s="44" t="s">
        <v>91</v>
      </c>
      <c r="D34" s="45" t="s">
        <v>174</v>
      </c>
      <c r="E34" s="46" t="s">
        <v>158</v>
      </c>
      <c r="F34" s="47">
        <v>6790255.5</v>
      </c>
      <c r="G34" s="47">
        <v>5647650</v>
      </c>
      <c r="H34" s="20">
        <v>3746255</v>
      </c>
      <c r="I34" s="20">
        <v>3746255</v>
      </c>
      <c r="J34" s="20">
        <v>0</v>
      </c>
      <c r="K34" s="48">
        <v>71</v>
      </c>
      <c r="L34" s="49">
        <f t="shared" si="2"/>
        <v>0.78888888888888886</v>
      </c>
      <c r="M34" s="19" t="s">
        <v>120</v>
      </c>
      <c r="N34" s="75" t="s">
        <v>249</v>
      </c>
      <c r="O34" s="50"/>
      <c r="Q34" s="52"/>
    </row>
    <row r="35" spans="1:17" s="40" customFormat="1" ht="66" customHeight="1">
      <c r="A35" s="13" t="s">
        <v>43</v>
      </c>
      <c r="B35" s="14" t="s">
        <v>25</v>
      </c>
      <c r="C35" s="15" t="s">
        <v>92</v>
      </c>
      <c r="D35" s="24" t="s">
        <v>175</v>
      </c>
      <c r="E35" s="22" t="s">
        <v>159</v>
      </c>
      <c r="F35" s="30">
        <v>3512866.13</v>
      </c>
      <c r="G35" s="30">
        <v>3482959</v>
      </c>
      <c r="H35" s="16">
        <v>2535624.5</v>
      </c>
      <c r="I35" s="99">
        <v>2535624.5</v>
      </c>
      <c r="J35" s="16">
        <v>0</v>
      </c>
      <c r="K35" s="35">
        <v>71</v>
      </c>
      <c r="L35" s="6">
        <f t="shared" si="2"/>
        <v>0.78888888888888886</v>
      </c>
      <c r="M35" s="15" t="s">
        <v>120</v>
      </c>
      <c r="N35" s="80" t="s">
        <v>249</v>
      </c>
      <c r="O35" s="39"/>
      <c r="Q35" s="41"/>
    </row>
    <row r="36" spans="1:17" s="40" customFormat="1" ht="66" customHeight="1">
      <c r="A36" s="17" t="s">
        <v>44</v>
      </c>
      <c r="B36" s="18" t="s">
        <v>25</v>
      </c>
      <c r="C36" s="44" t="s">
        <v>226</v>
      </c>
      <c r="D36" s="45" t="s">
        <v>233</v>
      </c>
      <c r="E36" s="46" t="s">
        <v>230</v>
      </c>
      <c r="F36" s="47">
        <v>6752187.5999999996</v>
      </c>
      <c r="G36" s="47">
        <v>6664695.5999999996</v>
      </c>
      <c r="H36" s="20">
        <v>4990507.54</v>
      </c>
      <c r="I36" s="20">
        <v>4990507.54</v>
      </c>
      <c r="J36" s="20">
        <v>0</v>
      </c>
      <c r="K36" s="48">
        <v>71</v>
      </c>
      <c r="L36" s="49">
        <f t="shared" si="2"/>
        <v>0.78888888888888886</v>
      </c>
      <c r="M36" s="19" t="s">
        <v>120</v>
      </c>
      <c r="N36" s="75" t="s">
        <v>250</v>
      </c>
      <c r="O36" s="39"/>
      <c r="Q36" s="41"/>
    </row>
    <row r="37" spans="1:17" s="51" customFormat="1" ht="66" customHeight="1">
      <c r="A37" s="13" t="s">
        <v>45</v>
      </c>
      <c r="B37" s="61" t="s">
        <v>25</v>
      </c>
      <c r="C37" s="66" t="s">
        <v>93</v>
      </c>
      <c r="D37" s="70" t="s">
        <v>176</v>
      </c>
      <c r="E37" s="71" t="s">
        <v>160</v>
      </c>
      <c r="F37" s="62">
        <v>5448222.7199999997</v>
      </c>
      <c r="G37" s="62">
        <v>5296569</v>
      </c>
      <c r="H37" s="16">
        <v>3644130.75</v>
      </c>
      <c r="I37" s="98">
        <v>3644130.75</v>
      </c>
      <c r="J37" s="16">
        <v>0</v>
      </c>
      <c r="K37" s="37">
        <v>70</v>
      </c>
      <c r="L37" s="65">
        <f t="shared" si="2"/>
        <v>0.77777777777777779</v>
      </c>
      <c r="M37" s="15" t="s">
        <v>120</v>
      </c>
      <c r="N37" s="80" t="s">
        <v>249</v>
      </c>
      <c r="O37" s="50"/>
      <c r="Q37" s="52"/>
    </row>
    <row r="38" spans="1:17" s="68" customFormat="1" ht="66" customHeight="1">
      <c r="A38" s="17" t="s">
        <v>46</v>
      </c>
      <c r="B38" s="18" t="s">
        <v>25</v>
      </c>
      <c r="C38" s="44" t="s">
        <v>227</v>
      </c>
      <c r="D38" s="45" t="s">
        <v>234</v>
      </c>
      <c r="E38" s="46" t="s">
        <v>231</v>
      </c>
      <c r="F38" s="47">
        <v>4301042.3</v>
      </c>
      <c r="G38" s="47">
        <v>4197105.7</v>
      </c>
      <c r="H38" s="20">
        <v>3357059.63</v>
      </c>
      <c r="I38" s="20">
        <v>3357059.63</v>
      </c>
      <c r="J38" s="20">
        <v>0</v>
      </c>
      <c r="K38" s="48">
        <v>70</v>
      </c>
      <c r="L38" s="49">
        <f t="shared" si="2"/>
        <v>0.77777777777777779</v>
      </c>
      <c r="M38" s="19" t="s">
        <v>120</v>
      </c>
      <c r="N38" s="75" t="s">
        <v>250</v>
      </c>
      <c r="O38" s="67"/>
      <c r="Q38" s="69"/>
    </row>
    <row r="39" spans="1:17" ht="57" customHeight="1">
      <c r="A39" s="27" t="s">
        <v>26</v>
      </c>
      <c r="B39" s="27" t="s">
        <v>26</v>
      </c>
      <c r="C39" s="28" t="s">
        <v>26</v>
      </c>
      <c r="D39" s="27" t="s">
        <v>26</v>
      </c>
      <c r="E39" s="22" t="s">
        <v>19</v>
      </c>
      <c r="F39" s="16">
        <f>SUM(F5:F38)</f>
        <v>162023598.77000001</v>
      </c>
      <c r="G39" s="16">
        <f t="shared" ref="G39:J39" si="3">SUM(G5:G38)</f>
        <v>152573992.41999999</v>
      </c>
      <c r="H39" s="16">
        <f t="shared" si="3"/>
        <v>113210180.84</v>
      </c>
      <c r="I39" s="16">
        <f t="shared" si="3"/>
        <v>113210180.84</v>
      </c>
      <c r="J39" s="16">
        <f t="shared" si="3"/>
        <v>0</v>
      </c>
      <c r="K39" s="33" t="s">
        <v>26</v>
      </c>
      <c r="L39" s="31" t="s">
        <v>26</v>
      </c>
      <c r="M39" s="31" t="s">
        <v>26</v>
      </c>
      <c r="N39" s="31" t="s">
        <v>26</v>
      </c>
      <c r="Q39" s="5"/>
    </row>
    <row r="40" spans="1:17" s="40" customFormat="1" ht="44.25" customHeight="1">
      <c r="A40" s="104" t="s">
        <v>236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6"/>
      <c r="O40" s="39"/>
      <c r="Q40" s="41"/>
    </row>
    <row r="41" spans="1:17" s="40" customFormat="1" ht="66" customHeight="1">
      <c r="A41" s="7" t="s">
        <v>17</v>
      </c>
      <c r="B41" s="7" t="s">
        <v>21</v>
      </c>
      <c r="C41" s="7" t="s">
        <v>18</v>
      </c>
      <c r="D41" s="7" t="s">
        <v>0</v>
      </c>
      <c r="E41" s="7" t="s">
        <v>2</v>
      </c>
      <c r="F41" s="7" t="s">
        <v>28</v>
      </c>
      <c r="G41" s="7" t="s">
        <v>1</v>
      </c>
      <c r="H41" s="7" t="s">
        <v>22</v>
      </c>
      <c r="I41" s="7" t="s">
        <v>23</v>
      </c>
      <c r="J41" s="7" t="s">
        <v>224</v>
      </c>
      <c r="K41" s="7" t="s">
        <v>20</v>
      </c>
      <c r="L41" s="8" t="s">
        <v>29</v>
      </c>
      <c r="M41" s="8" t="s">
        <v>27</v>
      </c>
      <c r="N41" s="7" t="s">
        <v>24</v>
      </c>
      <c r="O41" s="39"/>
      <c r="Q41" s="41"/>
    </row>
    <row r="42" spans="1:17" s="40" customFormat="1" ht="30.75" customHeight="1">
      <c r="A42" s="9" t="s">
        <v>3</v>
      </c>
      <c r="B42" s="26" t="s">
        <v>4</v>
      </c>
      <c r="C42" s="26" t="s">
        <v>5</v>
      </c>
      <c r="D42" s="26" t="s">
        <v>6</v>
      </c>
      <c r="E42" s="26" t="s">
        <v>7</v>
      </c>
      <c r="F42" s="26" t="s">
        <v>8</v>
      </c>
      <c r="G42" s="26" t="s">
        <v>9</v>
      </c>
      <c r="H42" s="26" t="s">
        <v>10</v>
      </c>
      <c r="I42" s="26" t="s">
        <v>11</v>
      </c>
      <c r="J42" s="26" t="s">
        <v>12</v>
      </c>
      <c r="K42" s="26" t="s">
        <v>13</v>
      </c>
      <c r="L42" s="12" t="s">
        <v>14</v>
      </c>
      <c r="M42" s="12" t="s">
        <v>15</v>
      </c>
      <c r="N42" s="12" t="s">
        <v>16</v>
      </c>
      <c r="O42" s="39"/>
      <c r="Q42" s="41"/>
    </row>
    <row r="43" spans="1:17" s="40" customFormat="1" ht="66" customHeight="1">
      <c r="A43" s="13" t="s">
        <v>47</v>
      </c>
      <c r="B43" s="14" t="s">
        <v>25</v>
      </c>
      <c r="C43" s="15" t="s">
        <v>94</v>
      </c>
      <c r="D43" s="24" t="s">
        <v>177</v>
      </c>
      <c r="E43" s="22" t="s">
        <v>161</v>
      </c>
      <c r="F43" s="30">
        <v>6438560.0800000001</v>
      </c>
      <c r="G43" s="30">
        <v>5954012.4699999997</v>
      </c>
      <c r="H43" s="16">
        <v>4760428.1500000004</v>
      </c>
      <c r="I43" s="30">
        <v>4760428.1500000004</v>
      </c>
      <c r="J43" s="16">
        <v>0</v>
      </c>
      <c r="K43" s="35">
        <v>69</v>
      </c>
      <c r="L43" s="6">
        <f t="shared" si="1"/>
        <v>0.76666666666666672</v>
      </c>
      <c r="M43" s="15" t="s">
        <v>120</v>
      </c>
      <c r="N43" s="76" t="s">
        <v>26</v>
      </c>
      <c r="O43" s="39"/>
      <c r="Q43" s="41"/>
    </row>
    <row r="44" spans="1:17" s="51" customFormat="1" ht="66" customHeight="1">
      <c r="A44" s="17" t="s">
        <v>48</v>
      </c>
      <c r="B44" s="43" t="s">
        <v>25</v>
      </c>
      <c r="C44" s="44" t="s">
        <v>95</v>
      </c>
      <c r="D44" s="45" t="s">
        <v>178</v>
      </c>
      <c r="E44" s="46" t="s">
        <v>162</v>
      </c>
      <c r="F44" s="47">
        <v>1483595</v>
      </c>
      <c r="G44" s="47">
        <v>1342660</v>
      </c>
      <c r="H44" s="20">
        <v>1069821</v>
      </c>
      <c r="I44" s="47">
        <v>1069821</v>
      </c>
      <c r="J44" s="20">
        <v>0</v>
      </c>
      <c r="K44" s="48">
        <v>69</v>
      </c>
      <c r="L44" s="49">
        <f t="shared" si="1"/>
        <v>0.76666666666666672</v>
      </c>
      <c r="M44" s="19" t="s">
        <v>120</v>
      </c>
      <c r="N44" s="77" t="s">
        <v>26</v>
      </c>
      <c r="O44" s="50"/>
      <c r="Q44" s="52"/>
    </row>
    <row r="45" spans="1:17" s="40" customFormat="1" ht="66" customHeight="1">
      <c r="A45" s="13" t="s">
        <v>49</v>
      </c>
      <c r="B45" s="14" t="s">
        <v>25</v>
      </c>
      <c r="C45" s="15" t="s">
        <v>96</v>
      </c>
      <c r="D45" s="24" t="s">
        <v>179</v>
      </c>
      <c r="E45" s="22" t="s">
        <v>163</v>
      </c>
      <c r="F45" s="30">
        <v>3193309.01</v>
      </c>
      <c r="G45" s="30">
        <v>2988885.01</v>
      </c>
      <c r="H45" s="16">
        <v>2390442.21</v>
      </c>
      <c r="I45" s="30">
        <v>2390442.21</v>
      </c>
      <c r="J45" s="16">
        <v>0</v>
      </c>
      <c r="K45" s="35">
        <v>69</v>
      </c>
      <c r="L45" s="6">
        <f t="shared" si="1"/>
        <v>0.76666666666666672</v>
      </c>
      <c r="M45" s="15" t="s">
        <v>120</v>
      </c>
      <c r="N45" s="76" t="s">
        <v>26</v>
      </c>
      <c r="O45" s="39"/>
      <c r="Q45" s="41"/>
    </row>
    <row r="46" spans="1:17" s="40" customFormat="1" ht="66" customHeight="1">
      <c r="A46" s="17" t="s">
        <v>50</v>
      </c>
      <c r="B46" s="18" t="s">
        <v>25</v>
      </c>
      <c r="C46" s="19" t="s">
        <v>100</v>
      </c>
      <c r="D46" s="25" t="s">
        <v>183</v>
      </c>
      <c r="E46" s="23" t="s">
        <v>167</v>
      </c>
      <c r="F46" s="29">
        <v>3375345</v>
      </c>
      <c r="G46" s="29">
        <v>3225500</v>
      </c>
      <c r="H46" s="20">
        <v>2214960</v>
      </c>
      <c r="I46" s="29">
        <v>2214960</v>
      </c>
      <c r="J46" s="20">
        <v>0</v>
      </c>
      <c r="K46" s="36">
        <v>67</v>
      </c>
      <c r="L46" s="21">
        <f>K46/90</f>
        <v>0.74444444444444446</v>
      </c>
      <c r="M46" s="19" t="s">
        <v>120</v>
      </c>
      <c r="N46" s="75" t="s">
        <v>244</v>
      </c>
      <c r="O46" s="39"/>
      <c r="Q46" s="41"/>
    </row>
    <row r="47" spans="1:17" s="40" customFormat="1" ht="66" customHeight="1">
      <c r="A47" s="13" t="s">
        <v>51</v>
      </c>
      <c r="B47" s="61" t="s">
        <v>25</v>
      </c>
      <c r="C47" s="66" t="s">
        <v>105</v>
      </c>
      <c r="D47" s="70" t="s">
        <v>194</v>
      </c>
      <c r="E47" s="71" t="s">
        <v>188</v>
      </c>
      <c r="F47" s="62">
        <v>1608900.68</v>
      </c>
      <c r="G47" s="62">
        <v>1545063.68</v>
      </c>
      <c r="H47" s="16">
        <v>1193993.78</v>
      </c>
      <c r="I47" s="62">
        <v>1193993.78</v>
      </c>
      <c r="J47" s="16">
        <v>0</v>
      </c>
      <c r="K47" s="55">
        <v>67</v>
      </c>
      <c r="L47" s="65">
        <f>K47/90</f>
        <v>0.74444444444444446</v>
      </c>
      <c r="M47" s="15" t="s">
        <v>120</v>
      </c>
      <c r="N47" s="80" t="s">
        <v>244</v>
      </c>
      <c r="O47" s="39"/>
      <c r="Q47" s="41"/>
    </row>
    <row r="48" spans="1:17" s="40" customFormat="1" ht="66" customHeight="1">
      <c r="A48" s="17" t="s">
        <v>52</v>
      </c>
      <c r="B48" s="18" t="s">
        <v>25</v>
      </c>
      <c r="C48" s="19" t="s">
        <v>98</v>
      </c>
      <c r="D48" s="25" t="s">
        <v>181</v>
      </c>
      <c r="E48" s="23" t="s">
        <v>165</v>
      </c>
      <c r="F48" s="29">
        <v>1477190</v>
      </c>
      <c r="G48" s="29">
        <v>1449360</v>
      </c>
      <c r="H48" s="20">
        <v>1159263</v>
      </c>
      <c r="I48" s="29">
        <v>1159263</v>
      </c>
      <c r="J48" s="20">
        <v>0</v>
      </c>
      <c r="K48" s="36">
        <v>65</v>
      </c>
      <c r="L48" s="21">
        <f t="shared" si="1"/>
        <v>0.72222222222222221</v>
      </c>
      <c r="M48" s="19" t="s">
        <v>120</v>
      </c>
      <c r="N48" s="77" t="s">
        <v>26</v>
      </c>
      <c r="O48" s="39"/>
      <c r="Q48" s="41"/>
    </row>
    <row r="49" spans="1:17" s="51" customFormat="1" ht="66" customHeight="1">
      <c r="A49" s="13" t="s">
        <v>54</v>
      </c>
      <c r="B49" s="61" t="s">
        <v>25</v>
      </c>
      <c r="C49" s="66" t="s">
        <v>99</v>
      </c>
      <c r="D49" s="70" t="s">
        <v>182</v>
      </c>
      <c r="E49" s="71" t="s">
        <v>166</v>
      </c>
      <c r="F49" s="62">
        <v>4768785.91</v>
      </c>
      <c r="G49" s="62">
        <v>4584095.91</v>
      </c>
      <c r="H49" s="16">
        <v>3430738.75</v>
      </c>
      <c r="I49" s="98">
        <v>3430738.75</v>
      </c>
      <c r="J49" s="16">
        <v>0</v>
      </c>
      <c r="K49" s="37">
        <v>65</v>
      </c>
      <c r="L49" s="65">
        <f t="shared" si="1"/>
        <v>0.72222222222222221</v>
      </c>
      <c r="M49" s="15" t="s">
        <v>120</v>
      </c>
      <c r="N49" s="76" t="s">
        <v>26</v>
      </c>
      <c r="O49" s="50"/>
      <c r="Q49" s="52"/>
    </row>
    <row r="50" spans="1:17" s="51" customFormat="1" ht="66" customHeight="1">
      <c r="A50" s="17" t="s">
        <v>55</v>
      </c>
      <c r="B50" s="43" t="s">
        <v>25</v>
      </c>
      <c r="C50" s="44" t="s">
        <v>101</v>
      </c>
      <c r="D50" s="45" t="s">
        <v>190</v>
      </c>
      <c r="E50" s="46" t="s">
        <v>184</v>
      </c>
      <c r="F50" s="47">
        <v>1988857.36</v>
      </c>
      <c r="G50" s="47">
        <v>1928406.76</v>
      </c>
      <c r="H50" s="20">
        <v>1358221.49</v>
      </c>
      <c r="I50" s="47">
        <v>1358221.49</v>
      </c>
      <c r="J50" s="20">
        <v>0</v>
      </c>
      <c r="K50" s="54">
        <v>63</v>
      </c>
      <c r="L50" s="49">
        <f t="shared" si="1"/>
        <v>0.7</v>
      </c>
      <c r="M50" s="19" t="s">
        <v>120</v>
      </c>
      <c r="N50" s="77" t="s">
        <v>26</v>
      </c>
      <c r="O50" s="50"/>
      <c r="Q50" s="52"/>
    </row>
    <row r="51" spans="1:17" s="40" customFormat="1" ht="66" customHeight="1">
      <c r="A51" s="13" t="s">
        <v>56</v>
      </c>
      <c r="B51" s="14" t="s">
        <v>25</v>
      </c>
      <c r="C51" s="15" t="s">
        <v>102</v>
      </c>
      <c r="D51" s="24" t="s">
        <v>191</v>
      </c>
      <c r="E51" s="22" t="s">
        <v>185</v>
      </c>
      <c r="F51" s="30">
        <v>5383704</v>
      </c>
      <c r="G51" s="30">
        <v>4922600</v>
      </c>
      <c r="H51" s="16">
        <v>3932440</v>
      </c>
      <c r="I51" s="30">
        <v>3932440</v>
      </c>
      <c r="J51" s="16">
        <v>0</v>
      </c>
      <c r="K51" s="55">
        <v>63</v>
      </c>
      <c r="L51" s="6">
        <f t="shared" si="1"/>
        <v>0.7</v>
      </c>
      <c r="M51" s="15" t="s">
        <v>120</v>
      </c>
      <c r="N51" s="76" t="s">
        <v>26</v>
      </c>
      <c r="O51" s="39"/>
      <c r="Q51" s="41"/>
    </row>
    <row r="52" spans="1:17" s="51" customFormat="1" ht="66" customHeight="1">
      <c r="A52" s="17" t="s">
        <v>57</v>
      </c>
      <c r="B52" s="43" t="s">
        <v>25</v>
      </c>
      <c r="C52" s="44" t="s">
        <v>103</v>
      </c>
      <c r="D52" s="45" t="s">
        <v>192</v>
      </c>
      <c r="E52" s="46" t="s">
        <v>186</v>
      </c>
      <c r="F52" s="47">
        <v>6725550</v>
      </c>
      <c r="G52" s="47">
        <v>5832000</v>
      </c>
      <c r="H52" s="20">
        <v>4653460</v>
      </c>
      <c r="I52" s="47">
        <v>4653460</v>
      </c>
      <c r="J52" s="20">
        <v>0</v>
      </c>
      <c r="K52" s="54">
        <v>63</v>
      </c>
      <c r="L52" s="49">
        <f t="shared" si="1"/>
        <v>0.7</v>
      </c>
      <c r="M52" s="19" t="s">
        <v>120</v>
      </c>
      <c r="N52" s="77" t="s">
        <v>26</v>
      </c>
      <c r="O52" s="50"/>
      <c r="Q52" s="52"/>
    </row>
    <row r="53" spans="1:17" s="40" customFormat="1" ht="66" customHeight="1">
      <c r="A53" s="13" t="s">
        <v>58</v>
      </c>
      <c r="B53" s="14" t="s">
        <v>25</v>
      </c>
      <c r="C53" s="15" t="s">
        <v>104</v>
      </c>
      <c r="D53" s="24" t="s">
        <v>193</v>
      </c>
      <c r="E53" s="22" t="s">
        <v>187</v>
      </c>
      <c r="F53" s="30">
        <v>4157804.3</v>
      </c>
      <c r="G53" s="30">
        <v>3889762.42</v>
      </c>
      <c r="H53" s="16">
        <v>3032435.44</v>
      </c>
      <c r="I53" s="30">
        <v>3032435.44</v>
      </c>
      <c r="J53" s="16">
        <v>0</v>
      </c>
      <c r="K53" s="55">
        <v>62</v>
      </c>
      <c r="L53" s="6">
        <f t="shared" si="1"/>
        <v>0.68888888888888888</v>
      </c>
      <c r="M53" s="15" t="s">
        <v>120</v>
      </c>
      <c r="N53" s="76" t="s">
        <v>26</v>
      </c>
      <c r="O53" s="39"/>
      <c r="Q53" s="41"/>
    </row>
    <row r="54" spans="1:17" s="40" customFormat="1" ht="66" customHeight="1">
      <c r="A54" s="17" t="s">
        <v>59</v>
      </c>
      <c r="B54" s="43" t="s">
        <v>25</v>
      </c>
      <c r="C54" s="44" t="s">
        <v>228</v>
      </c>
      <c r="D54" s="45" t="s">
        <v>235</v>
      </c>
      <c r="E54" s="46" t="s">
        <v>201</v>
      </c>
      <c r="F54" s="47">
        <v>4921120</v>
      </c>
      <c r="G54" s="47">
        <v>4902950</v>
      </c>
      <c r="H54" s="20">
        <v>3913210</v>
      </c>
      <c r="I54" s="47">
        <v>3913210</v>
      </c>
      <c r="J54" s="20">
        <v>0</v>
      </c>
      <c r="K54" s="54">
        <v>60</v>
      </c>
      <c r="L54" s="21">
        <f t="shared" si="1"/>
        <v>0.66666666666666663</v>
      </c>
      <c r="M54" s="19" t="s">
        <v>120</v>
      </c>
      <c r="N54" s="75" t="s">
        <v>244</v>
      </c>
      <c r="O54" s="39"/>
      <c r="Q54" s="41"/>
    </row>
    <row r="55" spans="1:17" s="40" customFormat="1" ht="66" customHeight="1">
      <c r="A55" s="97" t="s">
        <v>64</v>
      </c>
      <c r="B55" s="81" t="s">
        <v>25</v>
      </c>
      <c r="C55" s="81" t="s">
        <v>215</v>
      </c>
      <c r="D55" s="92" t="s">
        <v>219</v>
      </c>
      <c r="E55" s="93" t="s">
        <v>223</v>
      </c>
      <c r="F55" s="94">
        <v>5466897.9900000002</v>
      </c>
      <c r="G55" s="95">
        <v>5397185.2999999998</v>
      </c>
      <c r="H55" s="87">
        <f>I55</f>
        <v>4186430.59</v>
      </c>
      <c r="I55" s="96">
        <v>4186430.59</v>
      </c>
      <c r="J55" s="87">
        <v>0</v>
      </c>
      <c r="K55" s="88">
        <v>59</v>
      </c>
      <c r="L55" s="89" t="s">
        <v>53</v>
      </c>
      <c r="M55" s="90" t="s">
        <v>120</v>
      </c>
      <c r="N55" s="91" t="s">
        <v>244</v>
      </c>
      <c r="O55" s="39"/>
      <c r="Q55" s="41"/>
    </row>
    <row r="56" spans="1:17" s="40" customFormat="1" ht="66" customHeight="1">
      <c r="A56" s="17" t="s">
        <v>65</v>
      </c>
      <c r="B56" s="18" t="s">
        <v>25</v>
      </c>
      <c r="C56" s="19" t="s">
        <v>106</v>
      </c>
      <c r="D56" s="25" t="s">
        <v>195</v>
      </c>
      <c r="E56" s="23" t="s">
        <v>189</v>
      </c>
      <c r="F56" s="29">
        <v>3528390</v>
      </c>
      <c r="G56" s="29">
        <v>2543600</v>
      </c>
      <c r="H56" s="20">
        <v>1760560</v>
      </c>
      <c r="I56" s="20">
        <v>1760560</v>
      </c>
      <c r="J56" s="20">
        <v>0</v>
      </c>
      <c r="K56" s="54">
        <v>56</v>
      </c>
      <c r="L56" s="21">
        <f t="shared" si="1"/>
        <v>0.62222222222222223</v>
      </c>
      <c r="M56" s="19" t="s">
        <v>120</v>
      </c>
      <c r="N56" s="77" t="s">
        <v>26</v>
      </c>
      <c r="Q56" s="41"/>
    </row>
    <row r="57" spans="1:17" s="51" customFormat="1" ht="113.25" customHeight="1">
      <c r="A57" s="13" t="s">
        <v>238</v>
      </c>
      <c r="B57" s="61" t="s">
        <v>25</v>
      </c>
      <c r="C57" s="66" t="s">
        <v>107</v>
      </c>
      <c r="D57" s="70" t="s">
        <v>203</v>
      </c>
      <c r="E57" s="71" t="s">
        <v>196</v>
      </c>
      <c r="F57" s="62">
        <v>3115692.9</v>
      </c>
      <c r="G57" s="62">
        <v>2864650</v>
      </c>
      <c r="H57" s="16">
        <v>2094652</v>
      </c>
      <c r="I57" s="62">
        <v>2094652</v>
      </c>
      <c r="J57" s="16">
        <v>0</v>
      </c>
      <c r="K57" s="35">
        <v>55</v>
      </c>
      <c r="L57" s="65">
        <f t="shared" si="1"/>
        <v>0.61111111111111116</v>
      </c>
      <c r="M57" s="15" t="s">
        <v>120</v>
      </c>
      <c r="N57" s="76" t="s">
        <v>26</v>
      </c>
      <c r="Q57" s="52"/>
    </row>
    <row r="58" spans="1:17" s="40" customFormat="1" ht="66" customHeight="1">
      <c r="A58" s="17" t="s">
        <v>239</v>
      </c>
      <c r="B58" s="18" t="s">
        <v>25</v>
      </c>
      <c r="C58" s="19" t="s">
        <v>108</v>
      </c>
      <c r="D58" s="25" t="s">
        <v>204</v>
      </c>
      <c r="E58" s="23" t="s">
        <v>197</v>
      </c>
      <c r="F58" s="29">
        <v>8661853.3800000008</v>
      </c>
      <c r="G58" s="29">
        <v>7531193.8799999999</v>
      </c>
      <c r="H58" s="20">
        <v>4935714.41</v>
      </c>
      <c r="I58" s="29">
        <v>4935714.41</v>
      </c>
      <c r="J58" s="20">
        <v>0</v>
      </c>
      <c r="K58" s="36">
        <v>54</v>
      </c>
      <c r="L58" s="21">
        <f t="shared" si="1"/>
        <v>0.6</v>
      </c>
      <c r="M58" s="19" t="s">
        <v>120</v>
      </c>
      <c r="N58" s="77" t="s">
        <v>26</v>
      </c>
      <c r="Q58" s="41"/>
    </row>
    <row r="59" spans="1:17" s="51" customFormat="1" ht="66" customHeight="1">
      <c r="A59" s="13" t="s">
        <v>240</v>
      </c>
      <c r="B59" s="61" t="s">
        <v>25</v>
      </c>
      <c r="C59" s="66" t="s">
        <v>109</v>
      </c>
      <c r="D59" s="70" t="s">
        <v>205</v>
      </c>
      <c r="E59" s="71" t="s">
        <v>198</v>
      </c>
      <c r="F59" s="62">
        <v>2842630</v>
      </c>
      <c r="G59" s="62">
        <v>2807450</v>
      </c>
      <c r="H59" s="16">
        <v>2133884.39</v>
      </c>
      <c r="I59" s="62">
        <v>2133884.39</v>
      </c>
      <c r="J59" s="16">
        <v>0</v>
      </c>
      <c r="K59" s="35">
        <v>53</v>
      </c>
      <c r="L59" s="65">
        <f t="shared" si="1"/>
        <v>0.58888888888888891</v>
      </c>
      <c r="M59" s="15" t="s">
        <v>120</v>
      </c>
      <c r="N59" s="76" t="s">
        <v>26</v>
      </c>
      <c r="Q59" s="52"/>
    </row>
    <row r="60" spans="1:17" s="40" customFormat="1" ht="66" customHeight="1">
      <c r="A60" s="17" t="s">
        <v>241</v>
      </c>
      <c r="B60" s="18" t="s">
        <v>25</v>
      </c>
      <c r="C60" s="19" t="s">
        <v>110</v>
      </c>
      <c r="D60" s="25" t="s">
        <v>206</v>
      </c>
      <c r="E60" s="23" t="s">
        <v>199</v>
      </c>
      <c r="F60" s="29">
        <v>5154348.5</v>
      </c>
      <c r="G60" s="29">
        <v>4995950</v>
      </c>
      <c r="H60" s="20">
        <v>3996720</v>
      </c>
      <c r="I60" s="29">
        <v>3996720</v>
      </c>
      <c r="J60" s="20">
        <v>0</v>
      </c>
      <c r="K60" s="36">
        <v>53</v>
      </c>
      <c r="L60" s="21">
        <f t="shared" si="1"/>
        <v>0.58888888888888891</v>
      </c>
      <c r="M60" s="19" t="s">
        <v>120</v>
      </c>
      <c r="N60" s="77" t="s">
        <v>26</v>
      </c>
      <c r="Q60" s="41"/>
    </row>
    <row r="61" spans="1:17" s="40" customFormat="1" ht="66" customHeight="1">
      <c r="A61" s="97" t="s">
        <v>242</v>
      </c>
      <c r="B61" s="81" t="s">
        <v>25</v>
      </c>
      <c r="C61" s="82" t="s">
        <v>212</v>
      </c>
      <c r="D61" s="83" t="s">
        <v>216</v>
      </c>
      <c r="E61" s="84" t="s">
        <v>220</v>
      </c>
      <c r="F61" s="85">
        <v>1433785</v>
      </c>
      <c r="G61" s="85">
        <v>1427880</v>
      </c>
      <c r="H61" s="86">
        <f>I61</f>
        <v>1142241.3</v>
      </c>
      <c r="I61" s="85">
        <v>1142241.3</v>
      </c>
      <c r="J61" s="87">
        <v>0</v>
      </c>
      <c r="K61" s="88">
        <v>53</v>
      </c>
      <c r="L61" s="89" t="s">
        <v>53</v>
      </c>
      <c r="M61" s="90" t="s">
        <v>120</v>
      </c>
      <c r="N61" s="91" t="s">
        <v>244</v>
      </c>
      <c r="Q61" s="41"/>
    </row>
    <row r="62" spans="1:17" s="51" customFormat="1" ht="66" customHeight="1">
      <c r="A62" s="17" t="s">
        <v>243</v>
      </c>
      <c r="B62" s="18" t="s">
        <v>25</v>
      </c>
      <c r="C62" s="19" t="s">
        <v>111</v>
      </c>
      <c r="D62" s="25" t="s">
        <v>207</v>
      </c>
      <c r="E62" s="23" t="s">
        <v>200</v>
      </c>
      <c r="F62" s="29">
        <v>3073521</v>
      </c>
      <c r="G62" s="29">
        <v>2902700</v>
      </c>
      <c r="H62" s="20">
        <v>2008200</v>
      </c>
      <c r="I62" s="29">
        <v>2008200</v>
      </c>
      <c r="J62" s="20">
        <v>0</v>
      </c>
      <c r="K62" s="36">
        <v>45</v>
      </c>
      <c r="L62" s="21">
        <f t="shared" si="1"/>
        <v>0.5</v>
      </c>
      <c r="M62" s="19" t="s">
        <v>120</v>
      </c>
      <c r="N62" s="77" t="s">
        <v>26</v>
      </c>
      <c r="Q62" s="52"/>
    </row>
    <row r="63" spans="1:17" s="40" customFormat="1" ht="66" customHeight="1">
      <c r="A63" s="13" t="s">
        <v>245</v>
      </c>
      <c r="B63" s="14" t="s">
        <v>25</v>
      </c>
      <c r="C63" s="15" t="s">
        <v>112</v>
      </c>
      <c r="D63" s="24" t="s">
        <v>208</v>
      </c>
      <c r="E63" s="22" t="s">
        <v>201</v>
      </c>
      <c r="F63" s="30">
        <v>3917690</v>
      </c>
      <c r="G63" s="30">
        <v>3733270.49</v>
      </c>
      <c r="H63" s="16">
        <v>2981319.78</v>
      </c>
      <c r="I63" s="16">
        <v>2981319.78</v>
      </c>
      <c r="J63" s="16">
        <v>0</v>
      </c>
      <c r="K63" s="35">
        <v>44</v>
      </c>
      <c r="L63" s="6">
        <f t="shared" si="1"/>
        <v>0.48888888888888887</v>
      </c>
      <c r="M63" s="15" t="s">
        <v>120</v>
      </c>
      <c r="N63" s="76" t="s">
        <v>26</v>
      </c>
      <c r="Q63" s="41"/>
    </row>
    <row r="64" spans="1:17" s="51" customFormat="1" ht="66" customHeight="1">
      <c r="A64" s="17" t="s">
        <v>246</v>
      </c>
      <c r="B64" s="18" t="s">
        <v>25</v>
      </c>
      <c r="C64" s="19" t="s">
        <v>113</v>
      </c>
      <c r="D64" s="25" t="s">
        <v>209</v>
      </c>
      <c r="E64" s="23" t="s">
        <v>202</v>
      </c>
      <c r="F64" s="29">
        <v>5452974.4000000004</v>
      </c>
      <c r="G64" s="29">
        <v>4990680</v>
      </c>
      <c r="H64" s="20">
        <v>3989524</v>
      </c>
      <c r="I64" s="29">
        <v>3989524</v>
      </c>
      <c r="J64" s="20">
        <v>0</v>
      </c>
      <c r="K64" s="36">
        <v>39</v>
      </c>
      <c r="L64" s="21">
        <f t="shared" si="1"/>
        <v>0.43333333333333335</v>
      </c>
      <c r="M64" s="19" t="s">
        <v>120</v>
      </c>
      <c r="N64" s="77" t="s">
        <v>26</v>
      </c>
      <c r="Q64" s="52"/>
    </row>
    <row r="65" spans="1:17" ht="57" customHeight="1">
      <c r="A65" s="27" t="s">
        <v>26</v>
      </c>
      <c r="B65" s="27" t="s">
        <v>26</v>
      </c>
      <c r="C65" s="28" t="s">
        <v>26</v>
      </c>
      <c r="D65" s="27" t="s">
        <v>26</v>
      </c>
      <c r="E65" s="22" t="s">
        <v>19</v>
      </c>
      <c r="F65" s="16">
        <f>SUM(F43:F64)</f>
        <v>88170504.510000005</v>
      </c>
      <c r="G65" s="16">
        <f t="shared" ref="G65:I65" si="4">SUM(G43:G64)</f>
        <v>81759855.920000002</v>
      </c>
      <c r="H65" s="16">
        <f t="shared" si="4"/>
        <v>62338660.289999992</v>
      </c>
      <c r="I65" s="16">
        <f t="shared" si="4"/>
        <v>62338660.289999992</v>
      </c>
      <c r="J65" s="16">
        <f>SUM(J18:J64)</f>
        <v>0</v>
      </c>
      <c r="K65" s="33" t="s">
        <v>26</v>
      </c>
      <c r="L65" s="31" t="s">
        <v>26</v>
      </c>
      <c r="M65" s="31" t="s">
        <v>26</v>
      </c>
      <c r="N65" s="31" t="s">
        <v>26</v>
      </c>
      <c r="Q65" s="5"/>
    </row>
  </sheetData>
  <autoFilter ref="A3:W65"/>
  <sortState ref="A4:N28">
    <sortCondition descending="1" ref="K4:K28"/>
  </sortState>
  <mergeCells count="3">
    <mergeCell ref="A2:N2"/>
    <mergeCell ref="A1:N1"/>
    <mergeCell ref="A40:N40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4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1.2 080</vt:lpstr>
      <vt:lpstr>'1.2 080'!Obszar_wydruku</vt:lpstr>
      <vt:lpstr>'1.2 080'!Tytuły_wydruku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Jasiak-Pyś Wioletta</cp:lastModifiedBy>
  <cp:lastPrinted>2019-12-11T09:45:53Z</cp:lastPrinted>
  <dcterms:created xsi:type="dcterms:W3CDTF">2016-04-12T10:40:23Z</dcterms:created>
  <dcterms:modified xsi:type="dcterms:W3CDTF">2019-12-23T13:03:06Z</dcterms:modified>
</cp:coreProperties>
</file>