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8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L45" i="1"/>
  <c r="K45" i="1"/>
  <c r="J45" i="1"/>
  <c r="I45" i="1"/>
  <c r="H45" i="1"/>
  <c r="G45" i="1"/>
  <c r="F45" i="1"/>
  <c r="E45" i="1"/>
  <c r="P4" i="1" l="1"/>
  <c r="Q4" i="1" s="1"/>
  <c r="P6" i="1"/>
  <c r="Q6" i="1" s="1"/>
  <c r="P8" i="1"/>
  <c r="Q8" i="1" s="1"/>
  <c r="P10" i="1"/>
  <c r="Q10" i="1" s="1"/>
  <c r="P12" i="1"/>
  <c r="Q12" i="1" s="1"/>
  <c r="P14" i="1"/>
  <c r="Q14" i="1" s="1"/>
  <c r="P16" i="1"/>
  <c r="Q16" i="1" s="1"/>
  <c r="P18" i="1"/>
  <c r="Q18" i="1" s="1"/>
  <c r="P20" i="1"/>
  <c r="Q20" i="1" s="1"/>
  <c r="P22" i="1"/>
  <c r="Q22" i="1" s="1"/>
  <c r="P24" i="1"/>
  <c r="Q24" i="1" s="1"/>
  <c r="P26" i="1"/>
  <c r="Q26" i="1" s="1"/>
  <c r="P28" i="1"/>
  <c r="Q28" i="1" s="1"/>
  <c r="P30" i="1"/>
  <c r="Q30" i="1" s="1"/>
  <c r="P32" i="1"/>
  <c r="Q32" i="1" s="1"/>
  <c r="P34" i="1"/>
  <c r="Q34" i="1" s="1"/>
  <c r="P36" i="1"/>
  <c r="Q36" i="1" s="1"/>
  <c r="P38" i="1"/>
  <c r="Q38" i="1" s="1"/>
  <c r="P40" i="1"/>
  <c r="Q40" i="1" s="1"/>
  <c r="P42" i="1"/>
  <c r="Q42" i="1" s="1"/>
  <c r="P44" i="1"/>
  <c r="Q44" i="1" s="1"/>
  <c r="P45" i="1"/>
  <c r="Q45" i="1" s="1"/>
  <c r="P5" i="1"/>
  <c r="Q5" i="1" s="1"/>
  <c r="P7" i="1"/>
  <c r="Q7" i="1" s="1"/>
  <c r="P9" i="1"/>
  <c r="Q9" i="1" s="1"/>
  <c r="P11" i="1"/>
  <c r="Q11" i="1" s="1"/>
  <c r="P13" i="1"/>
  <c r="Q13" i="1" s="1"/>
  <c r="P15" i="1"/>
  <c r="Q15" i="1" s="1"/>
  <c r="P17" i="1"/>
  <c r="Q17" i="1" s="1"/>
  <c r="P19" i="1"/>
  <c r="Q19" i="1" s="1"/>
  <c r="P21" i="1"/>
  <c r="Q21" i="1" s="1"/>
  <c r="P23" i="1"/>
  <c r="Q23" i="1" s="1"/>
  <c r="P25" i="1"/>
  <c r="Q25" i="1" s="1"/>
  <c r="P27" i="1"/>
  <c r="Q27" i="1" s="1"/>
  <c r="P29" i="1"/>
  <c r="Q29" i="1" s="1"/>
  <c r="P31" i="1"/>
  <c r="Q31" i="1" s="1"/>
  <c r="P33" i="1"/>
  <c r="Q33" i="1" s="1"/>
  <c r="P35" i="1"/>
  <c r="Q35" i="1" s="1"/>
  <c r="P37" i="1"/>
  <c r="Q37" i="1" s="1"/>
  <c r="P39" i="1"/>
  <c r="Q39" i="1" s="1"/>
  <c r="P41" i="1"/>
  <c r="Q41" i="1" s="1"/>
  <c r="P43" i="1"/>
  <c r="Q43" i="1" s="1"/>
  <c r="N5" i="1"/>
  <c r="O5" i="1" s="1"/>
  <c r="R5" i="1" s="1"/>
  <c r="S5" i="1" s="1"/>
  <c r="N7" i="1"/>
  <c r="O7" i="1" s="1"/>
  <c r="R7" i="1" s="1"/>
  <c r="S7" i="1" s="1"/>
  <c r="N9" i="1"/>
  <c r="O9" i="1" s="1"/>
  <c r="R9" i="1" s="1"/>
  <c r="S9" i="1" s="1"/>
  <c r="N11" i="1"/>
  <c r="O11" i="1" s="1"/>
  <c r="R11" i="1" s="1"/>
  <c r="S11" i="1" s="1"/>
  <c r="N13" i="1"/>
  <c r="O13" i="1" s="1"/>
  <c r="R13" i="1" s="1"/>
  <c r="S13" i="1" s="1"/>
  <c r="N15" i="1"/>
  <c r="O15" i="1" s="1"/>
  <c r="R15" i="1" s="1"/>
  <c r="S15" i="1" s="1"/>
  <c r="N17" i="1"/>
  <c r="O17" i="1" s="1"/>
  <c r="R17" i="1" s="1"/>
  <c r="S17" i="1" s="1"/>
  <c r="N19" i="1"/>
  <c r="O19" i="1" s="1"/>
  <c r="R19" i="1" s="1"/>
  <c r="S19" i="1" s="1"/>
  <c r="N21" i="1"/>
  <c r="O21" i="1" s="1"/>
  <c r="R21" i="1" s="1"/>
  <c r="S21" i="1" s="1"/>
  <c r="N23" i="1"/>
  <c r="O23" i="1" s="1"/>
  <c r="R23" i="1" s="1"/>
  <c r="S23" i="1" s="1"/>
  <c r="N25" i="1"/>
  <c r="O25" i="1" s="1"/>
  <c r="R25" i="1" s="1"/>
  <c r="S25" i="1" s="1"/>
  <c r="N27" i="1"/>
  <c r="O27" i="1" s="1"/>
  <c r="R27" i="1" s="1"/>
  <c r="S27" i="1" s="1"/>
  <c r="N29" i="1"/>
  <c r="O29" i="1" s="1"/>
  <c r="R29" i="1" s="1"/>
  <c r="S29" i="1" s="1"/>
  <c r="N31" i="1"/>
  <c r="O31" i="1" s="1"/>
  <c r="R31" i="1" s="1"/>
  <c r="S31" i="1" s="1"/>
  <c r="N33" i="1"/>
  <c r="O33" i="1" s="1"/>
  <c r="R33" i="1" s="1"/>
  <c r="S33" i="1" s="1"/>
  <c r="N35" i="1"/>
  <c r="O35" i="1" s="1"/>
  <c r="R35" i="1" s="1"/>
  <c r="S35" i="1" s="1"/>
  <c r="N37" i="1"/>
  <c r="O37" i="1" s="1"/>
  <c r="R37" i="1" s="1"/>
  <c r="S37" i="1" s="1"/>
  <c r="N39" i="1"/>
  <c r="O39" i="1" s="1"/>
  <c r="R39" i="1" s="1"/>
  <c r="S39" i="1" s="1"/>
  <c r="N41" i="1"/>
  <c r="O41" i="1" s="1"/>
  <c r="R41" i="1" s="1"/>
  <c r="S41" i="1" s="1"/>
  <c r="N43" i="1"/>
  <c r="O43" i="1" s="1"/>
  <c r="R43" i="1" s="1"/>
  <c r="S43" i="1" s="1"/>
  <c r="N4" i="1"/>
  <c r="O4" i="1" s="1"/>
  <c r="R4" i="1" s="1"/>
  <c r="S4" i="1" s="1"/>
  <c r="N6" i="1"/>
  <c r="O6" i="1" s="1"/>
  <c r="R6" i="1" s="1"/>
  <c r="S6" i="1" s="1"/>
  <c r="N8" i="1"/>
  <c r="O8" i="1" s="1"/>
  <c r="R8" i="1" s="1"/>
  <c r="S8" i="1" s="1"/>
  <c r="N10" i="1"/>
  <c r="O10" i="1" s="1"/>
  <c r="R10" i="1" s="1"/>
  <c r="S10" i="1" s="1"/>
  <c r="N12" i="1"/>
  <c r="O12" i="1" s="1"/>
  <c r="R12" i="1" s="1"/>
  <c r="S12" i="1" s="1"/>
  <c r="N14" i="1"/>
  <c r="O14" i="1" s="1"/>
  <c r="R14" i="1" s="1"/>
  <c r="S14" i="1" s="1"/>
  <c r="N16" i="1"/>
  <c r="O16" i="1" s="1"/>
  <c r="R16" i="1" s="1"/>
  <c r="S16" i="1" s="1"/>
  <c r="N18" i="1"/>
  <c r="O18" i="1" s="1"/>
  <c r="R18" i="1" s="1"/>
  <c r="S18" i="1" s="1"/>
  <c r="N20" i="1"/>
  <c r="O20" i="1" s="1"/>
  <c r="R20" i="1" s="1"/>
  <c r="S20" i="1" s="1"/>
  <c r="N22" i="1"/>
  <c r="O22" i="1" s="1"/>
  <c r="R22" i="1" s="1"/>
  <c r="S22" i="1" s="1"/>
  <c r="N24" i="1"/>
  <c r="O24" i="1" s="1"/>
  <c r="R24" i="1" s="1"/>
  <c r="S24" i="1" s="1"/>
  <c r="N26" i="1"/>
  <c r="O26" i="1" s="1"/>
  <c r="R26" i="1" s="1"/>
  <c r="S26" i="1" s="1"/>
  <c r="N28" i="1"/>
  <c r="O28" i="1" s="1"/>
  <c r="R28" i="1" s="1"/>
  <c r="S28" i="1" s="1"/>
  <c r="N30" i="1"/>
  <c r="O30" i="1" s="1"/>
  <c r="R30" i="1" s="1"/>
  <c r="S30" i="1" s="1"/>
  <c r="N32" i="1"/>
  <c r="O32" i="1" s="1"/>
  <c r="R32" i="1" s="1"/>
  <c r="S32" i="1" s="1"/>
  <c r="N34" i="1"/>
  <c r="O34" i="1" s="1"/>
  <c r="R34" i="1" s="1"/>
  <c r="S34" i="1" s="1"/>
  <c r="N36" i="1"/>
  <c r="O36" i="1" s="1"/>
  <c r="R36" i="1" s="1"/>
  <c r="S36" i="1" s="1"/>
  <c r="N38" i="1"/>
  <c r="O38" i="1" s="1"/>
  <c r="R38" i="1" s="1"/>
  <c r="S38" i="1" s="1"/>
  <c r="N40" i="1"/>
  <c r="O40" i="1" s="1"/>
  <c r="R40" i="1" s="1"/>
  <c r="S40" i="1" s="1"/>
  <c r="N42" i="1"/>
  <c r="O42" i="1" s="1"/>
  <c r="R42" i="1" s="1"/>
  <c r="S42" i="1" s="1"/>
  <c r="N44" i="1"/>
  <c r="O44" i="1" s="1"/>
  <c r="R44" i="1" s="1"/>
  <c r="S44" i="1" s="1"/>
  <c r="N45" i="1" l="1"/>
  <c r="O45" i="1" s="1"/>
  <c r="R45" i="1" s="1"/>
  <c r="S45" i="1" s="1"/>
</calcChain>
</file>

<file path=xl/sharedStrings.xml><?xml version="1.0" encoding="utf-8"?>
<sst xmlns="http://schemas.openxmlformats.org/spreadsheetml/2006/main" count="63" uniqueCount="60">
  <si>
    <t>lp</t>
  </si>
  <si>
    <t>nazwa powiatu/miasta</t>
  </si>
  <si>
    <t>Ogółem</t>
  </si>
  <si>
    <t>Mężczyźni</t>
  </si>
  <si>
    <t>Kobiety</t>
  </si>
  <si>
    <t>Miasta</t>
  </si>
  <si>
    <t xml:space="preserve">Wieś </t>
  </si>
  <si>
    <t>razem</t>
  </si>
  <si>
    <t>mężczyźni</t>
  </si>
  <si>
    <t>kobiety</t>
  </si>
  <si>
    <t xml:space="preserve">m. Radom                 </t>
  </si>
  <si>
    <t>białobrzeski</t>
  </si>
  <si>
    <t xml:space="preserve">kozienicki               </t>
  </si>
  <si>
    <t xml:space="preserve">lipski                   </t>
  </si>
  <si>
    <t xml:space="preserve">przysuski                </t>
  </si>
  <si>
    <t xml:space="preserve">radomski                 </t>
  </si>
  <si>
    <t xml:space="preserve">szydłowiecki             </t>
  </si>
  <si>
    <t xml:space="preserve">zwoleński                </t>
  </si>
  <si>
    <t>m Płock</t>
  </si>
  <si>
    <t xml:space="preserve">gostyniński              </t>
  </si>
  <si>
    <t xml:space="preserve">płocki                   </t>
  </si>
  <si>
    <t xml:space="preserve">sierpecki                </t>
  </si>
  <si>
    <t xml:space="preserve">m. Ostrołęka             </t>
  </si>
  <si>
    <t xml:space="preserve">makowski                 </t>
  </si>
  <si>
    <t xml:space="preserve">ostrołęcki               </t>
  </si>
  <si>
    <t xml:space="preserve">ostrowski                </t>
  </si>
  <si>
    <t xml:space="preserve">przasnyski               </t>
  </si>
  <si>
    <t xml:space="preserve">wyszkowski               </t>
  </si>
  <si>
    <t xml:space="preserve">ciechanowski             </t>
  </si>
  <si>
    <t xml:space="preserve">mławski                  </t>
  </si>
  <si>
    <t xml:space="preserve">płoński                  </t>
  </si>
  <si>
    <t xml:space="preserve">pułtuski                 </t>
  </si>
  <si>
    <t xml:space="preserve">żuromiński               </t>
  </si>
  <si>
    <t xml:space="preserve">m. Siedlce               </t>
  </si>
  <si>
    <t xml:space="preserve">łosicki                  </t>
  </si>
  <si>
    <t xml:space="preserve">siedlecki                </t>
  </si>
  <si>
    <t xml:space="preserve">sokołowski               </t>
  </si>
  <si>
    <t xml:space="preserve">węgrowski                </t>
  </si>
  <si>
    <t xml:space="preserve">garwoliński              </t>
  </si>
  <si>
    <t xml:space="preserve">legionowski              </t>
  </si>
  <si>
    <t xml:space="preserve">miński                   </t>
  </si>
  <si>
    <t xml:space="preserve">nowodworski              </t>
  </si>
  <si>
    <t xml:space="preserve">otwocki                  </t>
  </si>
  <si>
    <t xml:space="preserve">wołomiński               </t>
  </si>
  <si>
    <t xml:space="preserve">grodziski                </t>
  </si>
  <si>
    <t xml:space="preserve">grójecki                 </t>
  </si>
  <si>
    <t xml:space="preserve">piaseczyński             </t>
  </si>
  <si>
    <t xml:space="preserve">pruszkowski              </t>
  </si>
  <si>
    <t xml:space="preserve">sochaczewski             </t>
  </si>
  <si>
    <t xml:space="preserve">warszawski zachodni      </t>
  </si>
  <si>
    <t xml:space="preserve">żyrardowski              </t>
  </si>
  <si>
    <t>Suma</t>
  </si>
  <si>
    <t>Liczebność grupy ludności, która w 2017 r. osiągnie 7 r.ż.</t>
  </si>
  <si>
    <t>alokacja w EUR</t>
  </si>
  <si>
    <t>zaokrąglenie do tys</t>
  </si>
  <si>
    <t>alokcja w EUR zakładając podział wg powiatów</t>
  </si>
  <si>
    <t>ALOKACJA bp</t>
  </si>
  <si>
    <t>ALOKACJA UE+BP W EUR</t>
  </si>
  <si>
    <t>Wartość BP w EUR</t>
  </si>
  <si>
    <t>Alokacja wg kursu EUR z dnia 28.10.16r. 4,3307 z podziałem na powiaty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</si>
</sst>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000%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6" xfId="1" applyNumberFormat="1" applyFont="1" applyBorder="1"/>
    <xf numFmtId="4" fontId="0" fillId="2" borderId="0" xfId="0" applyNumberFormat="1" applyFill="1" applyAlignment="1">
      <alignment horizontal="center" vertical="center"/>
    </xf>
    <xf numFmtId="164" fontId="2" fillId="0" borderId="12" xfId="1" applyNumberFormat="1" applyFont="1" applyBorder="1" applyAlignment="1">
      <alignment horizontal="right" vertical="center" wrapText="1"/>
    </xf>
    <xf numFmtId="164" fontId="2" fillId="0" borderId="12" xfId="1" applyNumberFormat="1" applyFont="1" applyBorder="1" applyAlignment="1">
      <alignment horizontal="right" vertical="center"/>
    </xf>
    <xf numFmtId="164" fontId="0" fillId="0" borderId="12" xfId="1" applyNumberFormat="1" applyFont="1" applyBorder="1" applyAlignment="1">
      <alignment horizontal="right"/>
    </xf>
    <xf numFmtId="164" fontId="2" fillId="0" borderId="13" xfId="1" applyNumberFormat="1" applyFont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/>
    </xf>
    <xf numFmtId="164" fontId="0" fillId="0" borderId="13" xfId="1" applyNumberFormat="1" applyFont="1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left" wrapText="1"/>
    </xf>
    <xf numFmtId="49" fontId="2" fillId="0" borderId="11" xfId="0" applyNumberFormat="1" applyFont="1" applyFill="1" applyBorder="1" applyAlignment="1">
      <alignment horizontal="left" wrapText="1"/>
    </xf>
    <xf numFmtId="49" fontId="2" fillId="0" borderId="11" xfId="0" applyNumberFormat="1" applyFont="1" applyBorder="1" applyAlignment="1">
      <alignment horizontal="left" wrapText="1"/>
    </xf>
    <xf numFmtId="0" fontId="0" fillId="0" borderId="11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164" fontId="2" fillId="0" borderId="2" xfId="1" applyNumberFormat="1" applyFont="1" applyBorder="1" applyAlignment="1">
      <alignment horizontal="right" vertical="center" wrapText="1"/>
    </xf>
    <xf numFmtId="164" fontId="2" fillId="0" borderId="2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/>
    <xf numFmtId="165" fontId="0" fillId="3" borderId="13" xfId="2" applyNumberFormat="1" applyFont="1" applyFill="1" applyBorder="1"/>
    <xf numFmtId="165" fontId="0" fillId="3" borderId="12" xfId="2" applyNumberFormat="1" applyFont="1" applyFill="1" applyBorder="1"/>
    <xf numFmtId="165" fontId="0" fillId="3" borderId="2" xfId="2" applyNumberFormat="1" applyFont="1" applyFill="1" applyBorder="1"/>
    <xf numFmtId="9" fontId="0" fillId="3" borderId="6" xfId="2" applyFont="1" applyFill="1" applyBorder="1"/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0" fontId="0" fillId="0" borderId="0" xfId="0" applyBorder="1" applyAlignment="1">
      <alignment wrapText="1"/>
    </xf>
    <xf numFmtId="165" fontId="0" fillId="0" borderId="0" xfId="0" applyNumberFormat="1"/>
    <xf numFmtId="0" fontId="6" fillId="0" borderId="0" xfId="0" applyFont="1" applyAlignment="1"/>
    <xf numFmtId="4" fontId="0" fillId="3" borderId="12" xfId="0" applyNumberFormat="1" applyFill="1" applyBorder="1"/>
    <xf numFmtId="4" fontId="0" fillId="0" borderId="12" xfId="0" applyNumberFormat="1" applyBorder="1"/>
    <xf numFmtId="2" fontId="0" fillId="0" borderId="12" xfId="0" applyNumberFormat="1" applyBorder="1"/>
    <xf numFmtId="4" fontId="0" fillId="0" borderId="20" xfId="0" applyNumberFormat="1" applyBorder="1"/>
    <xf numFmtId="4" fontId="0" fillId="3" borderId="2" xfId="0" applyNumberFormat="1" applyFill="1" applyBorder="1"/>
    <xf numFmtId="4" fontId="0" fillId="0" borderId="2" xfId="0" applyNumberFormat="1" applyBorder="1"/>
    <xf numFmtId="2" fontId="0" fillId="0" borderId="2" xfId="0" applyNumberFormat="1" applyBorder="1"/>
    <xf numFmtId="4" fontId="0" fillId="0" borderId="21" xfId="0" applyNumberFormat="1" applyBorder="1"/>
    <xf numFmtId="4" fontId="0" fillId="3" borderId="6" xfId="0" applyNumberFormat="1" applyFill="1" applyBorder="1"/>
    <xf numFmtId="165" fontId="0" fillId="0" borderId="6" xfId="0" applyNumberFormat="1" applyBorder="1"/>
    <xf numFmtId="4" fontId="0" fillId="0" borderId="6" xfId="0" applyNumberFormat="1" applyBorder="1"/>
    <xf numFmtId="2" fontId="0" fillId="0" borderId="6" xfId="0" applyNumberFormat="1" applyBorder="1"/>
    <xf numFmtId="4" fontId="0" fillId="3" borderId="22" xfId="0" applyNumberFormat="1" applyFill="1" applyBorder="1"/>
    <xf numFmtId="165" fontId="0" fillId="0" borderId="23" xfId="0" applyNumberFormat="1" applyBorder="1"/>
    <xf numFmtId="4" fontId="0" fillId="0" borderId="22" xfId="0" applyNumberFormat="1" applyBorder="1"/>
    <xf numFmtId="2" fontId="0" fillId="0" borderId="22" xfId="0" applyNumberFormat="1" applyBorder="1"/>
    <xf numFmtId="4" fontId="0" fillId="0" borderId="19" xfId="0" applyNumberFormat="1" applyBorder="1"/>
    <xf numFmtId="0" fontId="4" fillId="0" borderId="0" xfId="0" applyFont="1" applyAlignment="1"/>
    <xf numFmtId="4" fontId="0" fillId="2" borderId="12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4" fontId="0" fillId="0" borderId="24" xfId="0" applyNumberFormat="1" applyBorder="1" applyAlignment="1">
      <alignment wrapText="1"/>
    </xf>
    <xf numFmtId="0" fontId="0" fillId="0" borderId="25" xfId="0" applyBorder="1" applyAlignment="1">
      <alignment wrapText="1"/>
    </xf>
    <xf numFmtId="0" fontId="4" fillId="0" borderId="24" xfId="0" applyFont="1" applyBorder="1" applyAlignment="1">
      <alignment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tabSelected="1" topLeftCell="C28" workbookViewId="0">
      <selection activeCell="T32" sqref="T32"/>
    </sheetView>
  </sheetViews>
  <sheetFormatPr defaultRowHeight="15" x14ac:dyDescent="0.25"/>
  <cols>
    <col min="3" max="3" width="16" customWidth="1"/>
    <col min="4" max="7" width="12.28515625" bestFit="1" customWidth="1"/>
    <col min="8" max="9" width="11.28515625" bestFit="1" customWidth="1"/>
    <col min="10" max="12" width="12.28515625" bestFit="1" customWidth="1"/>
    <col min="13" max="13" width="18.28515625" style="2" hidden="1" customWidth="1"/>
    <col min="14" max="14" width="9.140625" style="25" customWidth="1"/>
    <col min="15" max="15" width="13.28515625" style="26" customWidth="1"/>
    <col min="16" max="16" width="13.140625" hidden="1" customWidth="1"/>
    <col min="17" max="17" width="13.140625" customWidth="1"/>
    <col min="18" max="18" width="12.42578125" customWidth="1"/>
    <col min="19" max="19" width="20.5703125" customWidth="1"/>
  </cols>
  <sheetData>
    <row r="1" spans="2:19" ht="15.75" thickBot="1" x14ac:dyDescent="0.3">
      <c r="D1" s="52" t="s">
        <v>52</v>
      </c>
      <c r="E1" s="53"/>
      <c r="F1" s="53"/>
      <c r="G1" s="53"/>
      <c r="H1" s="53"/>
      <c r="I1" s="53"/>
      <c r="J1" s="53"/>
      <c r="K1" s="53"/>
      <c r="L1" s="53"/>
      <c r="M1" s="2" t="s">
        <v>54</v>
      </c>
      <c r="N1" s="64" t="s">
        <v>55</v>
      </c>
      <c r="O1" s="65"/>
      <c r="P1" s="58" t="s">
        <v>56</v>
      </c>
      <c r="Q1" s="28"/>
      <c r="R1" s="48"/>
      <c r="S1" s="30">
        <v>4.3307000000000002</v>
      </c>
    </row>
    <row r="2" spans="2:19" ht="15" customHeight="1" thickBot="1" x14ac:dyDescent="0.3">
      <c r="B2" s="54" t="s">
        <v>0</v>
      </c>
      <c r="C2" s="55" t="s">
        <v>1</v>
      </c>
      <c r="D2" s="56" t="s">
        <v>2</v>
      </c>
      <c r="E2" s="57" t="s">
        <v>3</v>
      </c>
      <c r="F2" s="56" t="s">
        <v>4</v>
      </c>
      <c r="G2" s="54" t="s">
        <v>5</v>
      </c>
      <c r="H2" s="54"/>
      <c r="I2" s="54"/>
      <c r="J2" s="54" t="s">
        <v>6</v>
      </c>
      <c r="K2" s="54"/>
      <c r="L2" s="54"/>
      <c r="M2" s="2" t="s">
        <v>53</v>
      </c>
      <c r="N2" s="66"/>
      <c r="O2" s="67"/>
      <c r="P2" s="58"/>
      <c r="Q2" s="61" t="s">
        <v>58</v>
      </c>
      <c r="R2" s="63" t="s">
        <v>57</v>
      </c>
      <c r="S2" s="59" t="s">
        <v>59</v>
      </c>
    </row>
    <row r="3" spans="2:19" ht="21" customHeight="1" thickBot="1" x14ac:dyDescent="0.3">
      <c r="B3" s="54"/>
      <c r="C3" s="55"/>
      <c r="D3" s="56"/>
      <c r="E3" s="57"/>
      <c r="F3" s="56"/>
      <c r="G3" s="9" t="s">
        <v>7</v>
      </c>
      <c r="H3" s="9" t="s">
        <v>8</v>
      </c>
      <c r="I3" s="9" t="s">
        <v>9</v>
      </c>
      <c r="J3" s="9" t="s">
        <v>7</v>
      </c>
      <c r="K3" s="9" t="s">
        <v>8</v>
      </c>
      <c r="L3" s="9" t="s">
        <v>9</v>
      </c>
      <c r="M3" s="2">
        <v>1600000</v>
      </c>
      <c r="N3" s="68"/>
      <c r="O3" s="67"/>
      <c r="P3" s="27">
        <v>260000</v>
      </c>
      <c r="Q3" s="62"/>
      <c r="R3" s="62"/>
      <c r="S3" s="60"/>
    </row>
    <row r="4" spans="2:19" ht="15" customHeight="1" x14ac:dyDescent="0.25">
      <c r="B4" s="14">
        <v>1</v>
      </c>
      <c r="C4" s="10" t="s">
        <v>10</v>
      </c>
      <c r="D4" s="6">
        <v>2138</v>
      </c>
      <c r="E4" s="7">
        <v>1090</v>
      </c>
      <c r="F4" s="7">
        <v>1048</v>
      </c>
      <c r="G4" s="7">
        <v>2138</v>
      </c>
      <c r="H4" s="7">
        <v>1090</v>
      </c>
      <c r="I4" s="7">
        <v>1048</v>
      </c>
      <c r="J4" s="8"/>
      <c r="K4" s="8"/>
      <c r="L4" s="8"/>
      <c r="M4" s="49"/>
      <c r="N4" s="21">
        <f t="shared" ref="N4:N44" si="0">D4/$D$45</f>
        <v>5.0643105857829787E-2</v>
      </c>
      <c r="O4" s="43">
        <f>$M$3*N4</f>
        <v>81028.969372527659</v>
      </c>
      <c r="P4" s="44">
        <f>D4/$D$45</f>
        <v>5.0643105857829787E-2</v>
      </c>
      <c r="Q4" s="45">
        <f>($P$3*P4)</f>
        <v>13167.207523035744</v>
      </c>
      <c r="R4" s="46">
        <f>SUM(O4,Q4)</f>
        <v>94196.176895563403</v>
      </c>
      <c r="S4" s="47">
        <f>R4*$S$1</f>
        <v>407935.38328161644</v>
      </c>
    </row>
    <row r="5" spans="2:19" ht="15" customHeight="1" x14ac:dyDescent="0.25">
      <c r="B5" s="15">
        <v>2</v>
      </c>
      <c r="C5" s="11" t="s">
        <v>11</v>
      </c>
      <c r="D5" s="3">
        <v>398</v>
      </c>
      <c r="E5" s="4">
        <v>211</v>
      </c>
      <c r="F5" s="4">
        <v>187</v>
      </c>
      <c r="G5" s="4">
        <v>74</v>
      </c>
      <c r="H5" s="4">
        <v>33</v>
      </c>
      <c r="I5" s="4">
        <v>41</v>
      </c>
      <c r="J5" s="4">
        <v>324</v>
      </c>
      <c r="K5" s="4">
        <v>178</v>
      </c>
      <c r="L5" s="4">
        <v>146</v>
      </c>
      <c r="M5" s="49"/>
      <c r="N5" s="22">
        <f t="shared" si="0"/>
        <v>9.4274818201198572E-3</v>
      </c>
      <c r="O5" s="31">
        <f t="shared" ref="O5:O45" si="1">$M$3*N5</f>
        <v>15083.970912191771</v>
      </c>
      <c r="P5" s="29">
        <f t="shared" ref="P5:P45" si="2">D5/$D$45</f>
        <v>9.4274818201198572E-3</v>
      </c>
      <c r="Q5" s="32">
        <f t="shared" ref="Q5:Q45" si="3">($P$3*P5)</f>
        <v>2451.1452732311627</v>
      </c>
      <c r="R5" s="33">
        <f t="shared" ref="R5:R45" si="4">SUM(O5,Q5)</f>
        <v>17535.116185422936</v>
      </c>
      <c r="S5" s="34">
        <f t="shared" ref="S5:S45" si="5">R5*$S$1</f>
        <v>75939.327664211116</v>
      </c>
    </row>
    <row r="6" spans="2:19" ht="15" customHeight="1" x14ac:dyDescent="0.25">
      <c r="B6" s="15">
        <v>3</v>
      </c>
      <c r="C6" s="12" t="s">
        <v>12</v>
      </c>
      <c r="D6" s="3">
        <v>613</v>
      </c>
      <c r="E6" s="4">
        <v>317</v>
      </c>
      <c r="F6" s="4">
        <v>296</v>
      </c>
      <c r="G6" s="4">
        <v>172</v>
      </c>
      <c r="H6" s="4">
        <v>92</v>
      </c>
      <c r="I6" s="4">
        <v>80</v>
      </c>
      <c r="J6" s="4">
        <v>441</v>
      </c>
      <c r="K6" s="4">
        <v>225</v>
      </c>
      <c r="L6" s="4">
        <v>216</v>
      </c>
      <c r="M6" s="49"/>
      <c r="N6" s="22">
        <f t="shared" si="0"/>
        <v>1.4520216974204704E-2</v>
      </c>
      <c r="O6" s="31">
        <f t="shared" si="1"/>
        <v>23232.347158727527</v>
      </c>
      <c r="P6" s="29">
        <f t="shared" si="2"/>
        <v>1.4520216974204704E-2</v>
      </c>
      <c r="Q6" s="32">
        <f t="shared" si="3"/>
        <v>3775.256413293223</v>
      </c>
      <c r="R6" s="33">
        <f t="shared" si="4"/>
        <v>27007.603572020751</v>
      </c>
      <c r="S6" s="34">
        <f t="shared" si="5"/>
        <v>116961.82878935027</v>
      </c>
    </row>
    <row r="7" spans="2:19" ht="15" customHeight="1" x14ac:dyDescent="0.25">
      <c r="B7" s="15">
        <v>4</v>
      </c>
      <c r="C7" s="12" t="s">
        <v>13</v>
      </c>
      <c r="D7" s="3">
        <v>328</v>
      </c>
      <c r="E7" s="4">
        <v>162</v>
      </c>
      <c r="F7" s="4">
        <v>166</v>
      </c>
      <c r="G7" s="4">
        <v>57</v>
      </c>
      <c r="H7" s="4">
        <v>28</v>
      </c>
      <c r="I7" s="4">
        <v>29</v>
      </c>
      <c r="J7" s="4">
        <v>271</v>
      </c>
      <c r="K7" s="4">
        <v>134</v>
      </c>
      <c r="L7" s="4">
        <v>137</v>
      </c>
      <c r="M7" s="49"/>
      <c r="N7" s="22">
        <f t="shared" si="0"/>
        <v>7.769382002510837E-3</v>
      </c>
      <c r="O7" s="31">
        <f t="shared" si="1"/>
        <v>12431.011204017339</v>
      </c>
      <c r="P7" s="29">
        <f t="shared" si="2"/>
        <v>7.769382002510837E-3</v>
      </c>
      <c r="Q7" s="32">
        <f t="shared" si="3"/>
        <v>2020.0393206528177</v>
      </c>
      <c r="R7" s="33">
        <f t="shared" si="4"/>
        <v>14451.050524670156</v>
      </c>
      <c r="S7" s="34">
        <f t="shared" si="5"/>
        <v>62583.164507189045</v>
      </c>
    </row>
    <row r="8" spans="2:19" ht="15" customHeight="1" x14ac:dyDescent="0.25">
      <c r="B8" s="15">
        <v>5</v>
      </c>
      <c r="C8" s="12" t="s">
        <v>14</v>
      </c>
      <c r="D8" s="3">
        <v>421</v>
      </c>
      <c r="E8" s="4">
        <v>208</v>
      </c>
      <c r="F8" s="4">
        <v>213</v>
      </c>
      <c r="G8" s="4">
        <v>52</v>
      </c>
      <c r="H8" s="4">
        <v>26</v>
      </c>
      <c r="I8" s="4">
        <v>26</v>
      </c>
      <c r="J8" s="4">
        <v>369</v>
      </c>
      <c r="K8" s="4">
        <v>182</v>
      </c>
      <c r="L8" s="4">
        <v>187</v>
      </c>
      <c r="M8" s="49"/>
      <c r="N8" s="22">
        <f t="shared" si="0"/>
        <v>9.9722860459056772E-3</v>
      </c>
      <c r="O8" s="31">
        <f t="shared" si="1"/>
        <v>15955.657673449083</v>
      </c>
      <c r="P8" s="29">
        <f t="shared" si="2"/>
        <v>9.9722860459056772E-3</v>
      </c>
      <c r="Q8" s="32">
        <f t="shared" si="3"/>
        <v>2592.7943719354762</v>
      </c>
      <c r="R8" s="33">
        <f t="shared" si="4"/>
        <v>18548.452045384558</v>
      </c>
      <c r="S8" s="34">
        <f t="shared" si="5"/>
        <v>80327.781272946915</v>
      </c>
    </row>
    <row r="9" spans="2:19" ht="15" customHeight="1" x14ac:dyDescent="0.25">
      <c r="B9" s="15">
        <v>6</v>
      </c>
      <c r="C9" s="12" t="s">
        <v>15</v>
      </c>
      <c r="D9" s="3">
        <v>1806</v>
      </c>
      <c r="E9" s="4">
        <v>942</v>
      </c>
      <c r="F9" s="4">
        <v>864</v>
      </c>
      <c r="G9" s="4">
        <v>265</v>
      </c>
      <c r="H9" s="4">
        <v>139</v>
      </c>
      <c r="I9" s="4">
        <v>126</v>
      </c>
      <c r="J9" s="4">
        <v>1541</v>
      </c>
      <c r="K9" s="4">
        <v>803</v>
      </c>
      <c r="L9" s="4">
        <v>738</v>
      </c>
      <c r="M9" s="49"/>
      <c r="N9" s="22">
        <f t="shared" si="0"/>
        <v>4.2778975294312717E-2</v>
      </c>
      <c r="O9" s="31">
        <f t="shared" si="1"/>
        <v>68446.360470900341</v>
      </c>
      <c r="P9" s="29">
        <f t="shared" si="2"/>
        <v>4.2778975294312717E-2</v>
      </c>
      <c r="Q9" s="32">
        <f t="shared" si="3"/>
        <v>11122.533576521306</v>
      </c>
      <c r="R9" s="33">
        <f t="shared" si="4"/>
        <v>79568.894047421651</v>
      </c>
      <c r="S9" s="34">
        <f t="shared" si="5"/>
        <v>344589.00945116894</v>
      </c>
    </row>
    <row r="10" spans="2:19" ht="15" customHeight="1" x14ac:dyDescent="0.25">
      <c r="B10" s="15">
        <v>7</v>
      </c>
      <c r="C10" s="12" t="s">
        <v>16</v>
      </c>
      <c r="D10" s="3">
        <v>432</v>
      </c>
      <c r="E10" s="4">
        <v>225</v>
      </c>
      <c r="F10" s="4">
        <v>207</v>
      </c>
      <c r="G10" s="4">
        <v>126</v>
      </c>
      <c r="H10" s="4">
        <v>70</v>
      </c>
      <c r="I10" s="4">
        <v>56</v>
      </c>
      <c r="J10" s="4">
        <v>306</v>
      </c>
      <c r="K10" s="4">
        <v>155</v>
      </c>
      <c r="L10" s="4">
        <v>151</v>
      </c>
      <c r="M10" s="49"/>
      <c r="N10" s="22">
        <f t="shared" si="0"/>
        <v>1.023284458867281E-2</v>
      </c>
      <c r="O10" s="31">
        <f t="shared" si="1"/>
        <v>16372.551341876495</v>
      </c>
      <c r="P10" s="29">
        <f t="shared" si="2"/>
        <v>1.023284458867281E-2</v>
      </c>
      <c r="Q10" s="32">
        <f t="shared" si="3"/>
        <v>2660.5395930549307</v>
      </c>
      <c r="R10" s="33">
        <f t="shared" si="4"/>
        <v>19033.090934931424</v>
      </c>
      <c r="S10" s="34">
        <f t="shared" si="5"/>
        <v>82426.606911907526</v>
      </c>
    </row>
    <row r="11" spans="2:19" ht="15" customHeight="1" x14ac:dyDescent="0.25">
      <c r="B11" s="15">
        <v>8</v>
      </c>
      <c r="C11" s="12" t="s">
        <v>17</v>
      </c>
      <c r="D11" s="3">
        <v>414</v>
      </c>
      <c r="E11" s="4">
        <v>207</v>
      </c>
      <c r="F11" s="4">
        <v>207</v>
      </c>
      <c r="G11" s="4">
        <v>72</v>
      </c>
      <c r="H11" s="4">
        <v>40</v>
      </c>
      <c r="I11" s="4">
        <v>32</v>
      </c>
      <c r="J11" s="4">
        <v>342</v>
      </c>
      <c r="K11" s="4">
        <v>167</v>
      </c>
      <c r="L11" s="4">
        <v>175</v>
      </c>
      <c r="M11" s="49"/>
      <c r="N11" s="22">
        <f t="shared" si="0"/>
        <v>9.806476064144776E-3</v>
      </c>
      <c r="O11" s="31">
        <f t="shared" si="1"/>
        <v>15690.361702631642</v>
      </c>
      <c r="P11" s="29">
        <f t="shared" si="2"/>
        <v>9.806476064144776E-3</v>
      </c>
      <c r="Q11" s="32">
        <f t="shared" si="3"/>
        <v>2549.6837766776416</v>
      </c>
      <c r="R11" s="33">
        <f t="shared" si="4"/>
        <v>18240.045479309283</v>
      </c>
      <c r="S11" s="34">
        <f t="shared" si="5"/>
        <v>78992.16495724472</v>
      </c>
    </row>
    <row r="12" spans="2:19" ht="15" customHeight="1" x14ac:dyDescent="0.25">
      <c r="B12" s="15">
        <v>9</v>
      </c>
      <c r="C12" s="13" t="s">
        <v>18</v>
      </c>
      <c r="D12" s="3">
        <v>1268</v>
      </c>
      <c r="E12" s="4">
        <v>686</v>
      </c>
      <c r="F12" s="4">
        <v>582</v>
      </c>
      <c r="G12" s="4">
        <v>1268</v>
      </c>
      <c r="H12" s="4">
        <v>686</v>
      </c>
      <c r="I12" s="4">
        <v>582</v>
      </c>
      <c r="J12" s="5"/>
      <c r="K12" s="5"/>
      <c r="L12" s="5"/>
      <c r="M12" s="49"/>
      <c r="N12" s="22">
        <f t="shared" si="0"/>
        <v>3.0035293838974821E-2</v>
      </c>
      <c r="O12" s="31">
        <f t="shared" si="1"/>
        <v>48056.470142359714</v>
      </c>
      <c r="P12" s="29">
        <f t="shared" si="2"/>
        <v>3.0035293838974821E-2</v>
      </c>
      <c r="Q12" s="32">
        <f t="shared" si="3"/>
        <v>7809.1763981334534</v>
      </c>
      <c r="R12" s="33">
        <f t="shared" si="4"/>
        <v>55865.646540493166</v>
      </c>
      <c r="S12" s="34">
        <f t="shared" si="5"/>
        <v>241937.35547291377</v>
      </c>
    </row>
    <row r="13" spans="2:19" ht="15" customHeight="1" x14ac:dyDescent="0.25">
      <c r="B13" s="15">
        <v>10</v>
      </c>
      <c r="C13" s="12" t="s">
        <v>19</v>
      </c>
      <c r="D13" s="3">
        <v>426</v>
      </c>
      <c r="E13" s="4">
        <v>226</v>
      </c>
      <c r="F13" s="4">
        <v>200</v>
      </c>
      <c r="G13" s="4">
        <v>170</v>
      </c>
      <c r="H13" s="4">
        <v>76</v>
      </c>
      <c r="I13" s="4">
        <v>94</v>
      </c>
      <c r="J13" s="4">
        <v>256</v>
      </c>
      <c r="K13" s="4">
        <v>150</v>
      </c>
      <c r="L13" s="4">
        <v>106</v>
      </c>
      <c r="M13" s="49"/>
      <c r="N13" s="22">
        <f t="shared" si="0"/>
        <v>1.0090721747163465E-2</v>
      </c>
      <c r="O13" s="31">
        <f t="shared" si="1"/>
        <v>16145.154795461543</v>
      </c>
      <c r="P13" s="29">
        <f t="shared" si="2"/>
        <v>1.0090721747163465E-2</v>
      </c>
      <c r="Q13" s="32">
        <f t="shared" si="3"/>
        <v>2623.587654262501</v>
      </c>
      <c r="R13" s="33">
        <f t="shared" si="4"/>
        <v>18768.742449724043</v>
      </c>
      <c r="S13" s="34">
        <f t="shared" si="5"/>
        <v>81281.792927019909</v>
      </c>
    </row>
    <row r="14" spans="2:19" ht="15" customHeight="1" x14ac:dyDescent="0.25">
      <c r="B14" s="15">
        <v>11</v>
      </c>
      <c r="C14" s="12" t="s">
        <v>20</v>
      </c>
      <c r="D14" s="3">
        <v>1208</v>
      </c>
      <c r="E14" s="4">
        <v>606</v>
      </c>
      <c r="F14" s="4">
        <v>602</v>
      </c>
      <c r="G14" s="4">
        <v>100</v>
      </c>
      <c r="H14" s="4">
        <v>47</v>
      </c>
      <c r="I14" s="4">
        <v>53</v>
      </c>
      <c r="J14" s="4">
        <v>1108</v>
      </c>
      <c r="K14" s="4">
        <v>559</v>
      </c>
      <c r="L14" s="4">
        <v>549</v>
      </c>
      <c r="M14" s="49"/>
      <c r="N14" s="22">
        <f t="shared" si="0"/>
        <v>2.8614065423881375E-2</v>
      </c>
      <c r="O14" s="31">
        <f t="shared" si="1"/>
        <v>45782.5046782102</v>
      </c>
      <c r="P14" s="29">
        <f t="shared" si="2"/>
        <v>2.8614065423881375E-2</v>
      </c>
      <c r="Q14" s="32">
        <f t="shared" si="3"/>
        <v>7439.6570102091573</v>
      </c>
      <c r="R14" s="33">
        <f t="shared" si="4"/>
        <v>53222.161688419357</v>
      </c>
      <c r="S14" s="34">
        <f t="shared" si="5"/>
        <v>230489.21562403772</v>
      </c>
    </row>
    <row r="15" spans="2:19" ht="15" customHeight="1" x14ac:dyDescent="0.25">
      <c r="B15" s="15">
        <v>12</v>
      </c>
      <c r="C15" s="12" t="s">
        <v>21</v>
      </c>
      <c r="D15" s="3">
        <v>571</v>
      </c>
      <c r="E15" s="4">
        <v>280</v>
      </c>
      <c r="F15" s="4">
        <v>291</v>
      </c>
      <c r="G15" s="4">
        <v>190</v>
      </c>
      <c r="H15" s="4">
        <v>95</v>
      </c>
      <c r="I15" s="4">
        <v>95</v>
      </c>
      <c r="J15" s="4">
        <v>381</v>
      </c>
      <c r="K15" s="4">
        <v>185</v>
      </c>
      <c r="L15" s="4">
        <v>196</v>
      </c>
      <c r="M15" s="49"/>
      <c r="N15" s="22">
        <f t="shared" si="0"/>
        <v>1.3525357083639292E-2</v>
      </c>
      <c r="O15" s="31">
        <f t="shared" si="1"/>
        <v>21640.571333822867</v>
      </c>
      <c r="P15" s="29">
        <f t="shared" si="2"/>
        <v>1.3525357083639292E-2</v>
      </c>
      <c r="Q15" s="32">
        <f t="shared" si="3"/>
        <v>3516.592841746216</v>
      </c>
      <c r="R15" s="33">
        <f t="shared" si="4"/>
        <v>25157.164175569083</v>
      </c>
      <c r="S15" s="34">
        <f t="shared" si="5"/>
        <v>108948.13089513703</v>
      </c>
    </row>
    <row r="16" spans="2:19" ht="15" customHeight="1" x14ac:dyDescent="0.25">
      <c r="B16" s="15">
        <v>13</v>
      </c>
      <c r="C16" s="12" t="s">
        <v>22</v>
      </c>
      <c r="D16" s="3">
        <v>594</v>
      </c>
      <c r="E16" s="4">
        <v>300</v>
      </c>
      <c r="F16" s="4">
        <v>294</v>
      </c>
      <c r="G16" s="4">
        <v>594</v>
      </c>
      <c r="H16" s="4">
        <v>300</v>
      </c>
      <c r="I16" s="4">
        <v>294</v>
      </c>
      <c r="J16" s="5"/>
      <c r="K16" s="5"/>
      <c r="L16" s="5"/>
      <c r="M16" s="49"/>
      <c r="N16" s="22">
        <f t="shared" si="0"/>
        <v>1.4070161309425113E-2</v>
      </c>
      <c r="O16" s="31">
        <f t="shared" si="1"/>
        <v>22512.258095080182</v>
      </c>
      <c r="P16" s="29">
        <f t="shared" si="2"/>
        <v>1.4070161309425113E-2</v>
      </c>
      <c r="Q16" s="32">
        <f t="shared" si="3"/>
        <v>3658.2419404505295</v>
      </c>
      <c r="R16" s="33">
        <f t="shared" si="4"/>
        <v>26170.500035530713</v>
      </c>
      <c r="S16" s="34">
        <f t="shared" si="5"/>
        <v>113336.58450387286</v>
      </c>
    </row>
    <row r="17" spans="2:19" ht="15" customHeight="1" x14ac:dyDescent="0.25">
      <c r="B17" s="15">
        <v>14</v>
      </c>
      <c r="C17" s="12" t="s">
        <v>23</v>
      </c>
      <c r="D17" s="3">
        <v>483</v>
      </c>
      <c r="E17" s="4">
        <v>246</v>
      </c>
      <c r="F17" s="4">
        <v>237</v>
      </c>
      <c r="G17" s="4">
        <v>119</v>
      </c>
      <c r="H17" s="4">
        <v>61</v>
      </c>
      <c r="I17" s="4">
        <v>58</v>
      </c>
      <c r="J17" s="4">
        <v>364</v>
      </c>
      <c r="K17" s="4">
        <v>185</v>
      </c>
      <c r="L17" s="4">
        <v>179</v>
      </c>
      <c r="M17" s="49"/>
      <c r="N17" s="22">
        <f t="shared" si="0"/>
        <v>1.1440888741502238E-2</v>
      </c>
      <c r="O17" s="31">
        <f t="shared" si="1"/>
        <v>18305.42198640358</v>
      </c>
      <c r="P17" s="29">
        <f t="shared" si="2"/>
        <v>1.1440888741502238E-2</v>
      </c>
      <c r="Q17" s="32">
        <f t="shared" si="3"/>
        <v>2974.631072790582</v>
      </c>
      <c r="R17" s="33">
        <f t="shared" si="4"/>
        <v>21280.053059194164</v>
      </c>
      <c r="S17" s="34">
        <f t="shared" si="5"/>
        <v>92157.525783452176</v>
      </c>
    </row>
    <row r="18" spans="2:19" ht="15" customHeight="1" x14ac:dyDescent="0.25">
      <c r="B18" s="15">
        <v>15</v>
      </c>
      <c r="C18" s="12" t="s">
        <v>24</v>
      </c>
      <c r="D18" s="3">
        <v>1064</v>
      </c>
      <c r="E18" s="4">
        <v>558</v>
      </c>
      <c r="F18" s="4">
        <v>506</v>
      </c>
      <c r="G18" s="4">
        <v>36</v>
      </c>
      <c r="H18" s="4">
        <v>14</v>
      </c>
      <c r="I18" s="4">
        <v>22</v>
      </c>
      <c r="J18" s="4">
        <v>1028</v>
      </c>
      <c r="K18" s="4">
        <v>544</v>
      </c>
      <c r="L18" s="4">
        <v>484</v>
      </c>
      <c r="M18" s="49"/>
      <c r="N18" s="22">
        <f t="shared" si="0"/>
        <v>2.5203117227657106E-2</v>
      </c>
      <c r="O18" s="31">
        <f t="shared" si="1"/>
        <v>40324.987564251365</v>
      </c>
      <c r="P18" s="29">
        <f t="shared" si="2"/>
        <v>2.5203117227657106E-2</v>
      </c>
      <c r="Q18" s="32">
        <f t="shared" si="3"/>
        <v>6552.8104791908472</v>
      </c>
      <c r="R18" s="33">
        <f t="shared" si="4"/>
        <v>46877.798043442213</v>
      </c>
      <c r="S18" s="34">
        <f t="shared" si="5"/>
        <v>203013.67998673519</v>
      </c>
    </row>
    <row r="19" spans="2:19" ht="15" customHeight="1" x14ac:dyDescent="0.25">
      <c r="B19" s="15">
        <v>16</v>
      </c>
      <c r="C19" s="12" t="s">
        <v>25</v>
      </c>
      <c r="D19" s="3">
        <v>787</v>
      </c>
      <c r="E19" s="4">
        <v>398</v>
      </c>
      <c r="F19" s="4">
        <v>389</v>
      </c>
      <c r="G19" s="4">
        <v>269</v>
      </c>
      <c r="H19" s="4">
        <v>136</v>
      </c>
      <c r="I19" s="4">
        <v>133</v>
      </c>
      <c r="J19" s="4">
        <v>518</v>
      </c>
      <c r="K19" s="4">
        <v>262</v>
      </c>
      <c r="L19" s="4">
        <v>256</v>
      </c>
      <c r="M19" s="49"/>
      <c r="N19" s="22">
        <f t="shared" si="0"/>
        <v>1.8641779377975697E-2</v>
      </c>
      <c r="O19" s="31">
        <f t="shared" si="1"/>
        <v>29826.847004761115</v>
      </c>
      <c r="P19" s="29">
        <f t="shared" si="2"/>
        <v>1.8641779377975697E-2</v>
      </c>
      <c r="Q19" s="32">
        <f t="shared" si="3"/>
        <v>4846.8626382736811</v>
      </c>
      <c r="R19" s="33">
        <f t="shared" si="4"/>
        <v>34673.709643034796</v>
      </c>
      <c r="S19" s="34">
        <f t="shared" si="5"/>
        <v>150161.43435109081</v>
      </c>
    </row>
    <row r="20" spans="2:19" ht="15" customHeight="1" x14ac:dyDescent="0.25">
      <c r="B20" s="15">
        <v>17</v>
      </c>
      <c r="C20" s="12" t="s">
        <v>26</v>
      </c>
      <c r="D20" s="3">
        <v>626</v>
      </c>
      <c r="E20" s="4">
        <v>310</v>
      </c>
      <c r="F20" s="4">
        <v>316</v>
      </c>
      <c r="G20" s="4">
        <v>263</v>
      </c>
      <c r="H20" s="4">
        <v>133</v>
      </c>
      <c r="I20" s="4">
        <v>130</v>
      </c>
      <c r="J20" s="4">
        <v>363</v>
      </c>
      <c r="K20" s="4">
        <v>177</v>
      </c>
      <c r="L20" s="4">
        <v>186</v>
      </c>
      <c r="M20" s="49"/>
      <c r="N20" s="22">
        <f t="shared" si="0"/>
        <v>1.4828149797474951E-2</v>
      </c>
      <c r="O20" s="31">
        <f t="shared" si="1"/>
        <v>23725.039675959921</v>
      </c>
      <c r="P20" s="29">
        <f t="shared" si="2"/>
        <v>1.4828149797474951E-2</v>
      </c>
      <c r="Q20" s="32">
        <f t="shared" si="3"/>
        <v>3855.3189473434873</v>
      </c>
      <c r="R20" s="33">
        <f t="shared" si="4"/>
        <v>27580.358623303408</v>
      </c>
      <c r="S20" s="34">
        <f t="shared" si="5"/>
        <v>119442.25908994007</v>
      </c>
    </row>
    <row r="21" spans="2:19" ht="15" customHeight="1" x14ac:dyDescent="0.25">
      <c r="B21" s="15">
        <v>18</v>
      </c>
      <c r="C21" s="12" t="s">
        <v>27</v>
      </c>
      <c r="D21" s="3">
        <v>889</v>
      </c>
      <c r="E21" s="4">
        <v>464</v>
      </c>
      <c r="F21" s="4">
        <v>425</v>
      </c>
      <c r="G21" s="4">
        <v>357</v>
      </c>
      <c r="H21" s="4">
        <v>184</v>
      </c>
      <c r="I21" s="4">
        <v>173</v>
      </c>
      <c r="J21" s="4">
        <v>532</v>
      </c>
      <c r="K21" s="4">
        <v>280</v>
      </c>
      <c r="L21" s="4">
        <v>252</v>
      </c>
      <c r="M21" s="49"/>
      <c r="N21" s="22">
        <f t="shared" si="0"/>
        <v>2.1057867683634556E-2</v>
      </c>
      <c r="O21" s="31">
        <f t="shared" si="1"/>
        <v>33692.588293815286</v>
      </c>
      <c r="P21" s="29">
        <f t="shared" si="2"/>
        <v>2.1057867683634556E-2</v>
      </c>
      <c r="Q21" s="32">
        <f t="shared" si="3"/>
        <v>5475.0455977449847</v>
      </c>
      <c r="R21" s="33">
        <f t="shared" si="4"/>
        <v>39167.633891560268</v>
      </c>
      <c r="S21" s="34">
        <f t="shared" si="5"/>
        <v>169623.27209418005</v>
      </c>
    </row>
    <row r="22" spans="2:19" ht="15" customHeight="1" x14ac:dyDescent="0.25">
      <c r="B22" s="15">
        <v>19</v>
      </c>
      <c r="C22" s="12" t="s">
        <v>28</v>
      </c>
      <c r="D22" s="3">
        <v>964</v>
      </c>
      <c r="E22" s="4">
        <v>506</v>
      </c>
      <c r="F22" s="4">
        <v>458</v>
      </c>
      <c r="G22" s="4">
        <v>491</v>
      </c>
      <c r="H22" s="4">
        <v>259</v>
      </c>
      <c r="I22" s="4">
        <v>232</v>
      </c>
      <c r="J22" s="4">
        <v>473</v>
      </c>
      <c r="K22" s="4">
        <v>247</v>
      </c>
      <c r="L22" s="4">
        <v>226</v>
      </c>
      <c r="M22" s="49"/>
      <c r="N22" s="22">
        <f t="shared" si="0"/>
        <v>2.2834403202501363E-2</v>
      </c>
      <c r="O22" s="31">
        <f t="shared" si="1"/>
        <v>36535.045124002179</v>
      </c>
      <c r="P22" s="29">
        <f t="shared" si="2"/>
        <v>2.2834403202501363E-2</v>
      </c>
      <c r="Q22" s="32">
        <f t="shared" si="3"/>
        <v>5936.9448326503543</v>
      </c>
      <c r="R22" s="33">
        <f t="shared" si="4"/>
        <v>42471.989956652535</v>
      </c>
      <c r="S22" s="34">
        <f t="shared" si="5"/>
        <v>183933.44690527514</v>
      </c>
    </row>
    <row r="23" spans="2:19" ht="15" customHeight="1" x14ac:dyDescent="0.25">
      <c r="B23" s="15">
        <v>20</v>
      </c>
      <c r="C23" s="12" t="s">
        <v>29</v>
      </c>
      <c r="D23" s="3">
        <v>809</v>
      </c>
      <c r="E23" s="4">
        <v>402</v>
      </c>
      <c r="F23" s="4">
        <v>407</v>
      </c>
      <c r="G23" s="4">
        <v>357</v>
      </c>
      <c r="H23" s="4">
        <v>176</v>
      </c>
      <c r="I23" s="4">
        <v>181</v>
      </c>
      <c r="J23" s="4">
        <v>452</v>
      </c>
      <c r="K23" s="4">
        <v>226</v>
      </c>
      <c r="L23" s="4">
        <v>226</v>
      </c>
      <c r="M23" s="49"/>
      <c r="N23" s="22">
        <f t="shared" si="0"/>
        <v>1.9162896463509962E-2</v>
      </c>
      <c r="O23" s="31">
        <f t="shared" si="1"/>
        <v>30660.63434161594</v>
      </c>
      <c r="P23" s="29">
        <f t="shared" si="2"/>
        <v>1.9162896463509962E-2</v>
      </c>
      <c r="Q23" s="32">
        <f t="shared" si="3"/>
        <v>4982.3530805125902</v>
      </c>
      <c r="R23" s="33">
        <f t="shared" si="4"/>
        <v>35642.987422128528</v>
      </c>
      <c r="S23" s="34">
        <f t="shared" si="5"/>
        <v>154359.08562901203</v>
      </c>
    </row>
    <row r="24" spans="2:19" ht="15" customHeight="1" x14ac:dyDescent="0.25">
      <c r="B24" s="15">
        <v>21</v>
      </c>
      <c r="C24" s="12" t="s">
        <v>30</v>
      </c>
      <c r="D24" s="3">
        <v>928</v>
      </c>
      <c r="E24" s="4">
        <v>456</v>
      </c>
      <c r="F24" s="4">
        <v>472</v>
      </c>
      <c r="G24" s="4">
        <v>279</v>
      </c>
      <c r="H24" s="4">
        <v>132</v>
      </c>
      <c r="I24" s="4">
        <v>147</v>
      </c>
      <c r="J24" s="4">
        <v>649</v>
      </c>
      <c r="K24" s="4">
        <v>324</v>
      </c>
      <c r="L24" s="4">
        <v>325</v>
      </c>
      <c r="M24" s="49"/>
      <c r="N24" s="22">
        <f t="shared" si="0"/>
        <v>2.1981666153445295E-2</v>
      </c>
      <c r="O24" s="31">
        <f t="shared" si="1"/>
        <v>35170.665845512471</v>
      </c>
      <c r="P24" s="29">
        <f t="shared" si="2"/>
        <v>2.1981666153445295E-2</v>
      </c>
      <c r="Q24" s="32">
        <f t="shared" si="3"/>
        <v>5715.233199895777</v>
      </c>
      <c r="R24" s="33">
        <f t="shared" si="4"/>
        <v>40885.899045408245</v>
      </c>
      <c r="S24" s="34">
        <f t="shared" si="5"/>
        <v>177064.5629959495</v>
      </c>
    </row>
    <row r="25" spans="2:19" ht="15" customHeight="1" x14ac:dyDescent="0.25">
      <c r="B25" s="15">
        <v>22</v>
      </c>
      <c r="C25" s="12" t="s">
        <v>31</v>
      </c>
      <c r="D25" s="3">
        <v>537</v>
      </c>
      <c r="E25" s="4">
        <v>277</v>
      </c>
      <c r="F25" s="4">
        <v>260</v>
      </c>
      <c r="G25" s="4">
        <v>197</v>
      </c>
      <c r="H25" s="4">
        <v>98</v>
      </c>
      <c r="I25" s="4">
        <v>99</v>
      </c>
      <c r="J25" s="4">
        <v>340</v>
      </c>
      <c r="K25" s="4">
        <v>179</v>
      </c>
      <c r="L25" s="4">
        <v>161</v>
      </c>
      <c r="M25" s="49"/>
      <c r="N25" s="22">
        <f t="shared" si="0"/>
        <v>1.2719994315086339E-2</v>
      </c>
      <c r="O25" s="31">
        <f t="shared" si="1"/>
        <v>20351.990904138143</v>
      </c>
      <c r="P25" s="29">
        <f t="shared" si="2"/>
        <v>1.2719994315086339E-2</v>
      </c>
      <c r="Q25" s="32">
        <f t="shared" si="3"/>
        <v>3307.198521922448</v>
      </c>
      <c r="R25" s="33">
        <f t="shared" si="4"/>
        <v>23659.189426060591</v>
      </c>
      <c r="S25" s="34">
        <f t="shared" si="5"/>
        <v>102460.85164744061</v>
      </c>
    </row>
    <row r="26" spans="2:19" ht="15" customHeight="1" x14ac:dyDescent="0.25">
      <c r="B26" s="15">
        <v>23</v>
      </c>
      <c r="C26" s="12" t="s">
        <v>32</v>
      </c>
      <c r="D26" s="3">
        <v>401</v>
      </c>
      <c r="E26" s="4">
        <v>203</v>
      </c>
      <c r="F26" s="4">
        <v>198</v>
      </c>
      <c r="G26" s="4">
        <v>110</v>
      </c>
      <c r="H26" s="4">
        <v>57</v>
      </c>
      <c r="I26" s="4">
        <v>53</v>
      </c>
      <c r="J26" s="4">
        <v>291</v>
      </c>
      <c r="K26" s="4">
        <v>146</v>
      </c>
      <c r="L26" s="4">
        <v>145</v>
      </c>
      <c r="M26" s="49"/>
      <c r="N26" s="22">
        <f t="shared" si="0"/>
        <v>9.4985432408745286E-3</v>
      </c>
      <c r="O26" s="31">
        <f t="shared" si="1"/>
        <v>15197.669185399245</v>
      </c>
      <c r="P26" s="29">
        <f t="shared" si="2"/>
        <v>9.4985432408745286E-3</v>
      </c>
      <c r="Q26" s="32">
        <f t="shared" si="3"/>
        <v>2469.6212426273773</v>
      </c>
      <c r="R26" s="33">
        <f t="shared" si="4"/>
        <v>17667.290428026623</v>
      </c>
      <c r="S26" s="34">
        <f t="shared" si="5"/>
        <v>76511.734656654895</v>
      </c>
    </row>
    <row r="27" spans="2:19" ht="15" customHeight="1" x14ac:dyDescent="0.25">
      <c r="B27" s="15">
        <v>24</v>
      </c>
      <c r="C27" s="12" t="s">
        <v>33</v>
      </c>
      <c r="D27" s="3">
        <v>913</v>
      </c>
      <c r="E27" s="4">
        <v>446</v>
      </c>
      <c r="F27" s="4">
        <v>467</v>
      </c>
      <c r="G27" s="4">
        <v>913</v>
      </c>
      <c r="H27" s="4">
        <v>446</v>
      </c>
      <c r="I27" s="4">
        <v>467</v>
      </c>
      <c r="J27" s="5"/>
      <c r="K27" s="5"/>
      <c r="L27" s="5"/>
      <c r="M27" s="49"/>
      <c r="N27" s="22">
        <f t="shared" si="0"/>
        <v>2.1626359049671934E-2</v>
      </c>
      <c r="O27" s="31">
        <f t="shared" si="1"/>
        <v>34602.174479475092</v>
      </c>
      <c r="P27" s="29">
        <f t="shared" si="2"/>
        <v>2.1626359049671934E-2</v>
      </c>
      <c r="Q27" s="32">
        <f t="shared" si="3"/>
        <v>5622.8533529147026</v>
      </c>
      <c r="R27" s="33">
        <f t="shared" si="4"/>
        <v>40225.027832389795</v>
      </c>
      <c r="S27" s="34">
        <f t="shared" si="5"/>
        <v>174202.52803373049</v>
      </c>
    </row>
    <row r="28" spans="2:19" ht="15" customHeight="1" x14ac:dyDescent="0.25">
      <c r="B28" s="15">
        <v>25</v>
      </c>
      <c r="C28" s="12" t="s">
        <v>34</v>
      </c>
      <c r="D28" s="3">
        <v>361</v>
      </c>
      <c r="E28" s="4">
        <v>178</v>
      </c>
      <c r="F28" s="4">
        <v>183</v>
      </c>
      <c r="G28" s="4">
        <v>73</v>
      </c>
      <c r="H28" s="4">
        <v>34</v>
      </c>
      <c r="I28" s="4">
        <v>39</v>
      </c>
      <c r="J28" s="4">
        <v>288</v>
      </c>
      <c r="K28" s="4">
        <v>144</v>
      </c>
      <c r="L28" s="4">
        <v>144</v>
      </c>
      <c r="M28" s="49"/>
      <c r="N28" s="22">
        <f t="shared" si="0"/>
        <v>8.5510576308122314E-3</v>
      </c>
      <c r="O28" s="31">
        <f t="shared" si="1"/>
        <v>13681.69220929957</v>
      </c>
      <c r="P28" s="29">
        <f t="shared" si="2"/>
        <v>8.5510576308122314E-3</v>
      </c>
      <c r="Q28" s="32">
        <f t="shared" si="3"/>
        <v>2223.2749840111801</v>
      </c>
      <c r="R28" s="33">
        <f t="shared" si="4"/>
        <v>15904.967193310749</v>
      </c>
      <c r="S28" s="34">
        <f t="shared" si="5"/>
        <v>68879.641424070869</v>
      </c>
    </row>
    <row r="29" spans="2:19" ht="15" customHeight="1" x14ac:dyDescent="0.25">
      <c r="B29" s="15">
        <v>26</v>
      </c>
      <c r="C29" s="12" t="s">
        <v>35</v>
      </c>
      <c r="D29" s="3">
        <v>911</v>
      </c>
      <c r="E29" s="4">
        <v>474</v>
      </c>
      <c r="F29" s="4">
        <v>437</v>
      </c>
      <c r="G29" s="4">
        <v>13</v>
      </c>
      <c r="H29" s="4">
        <v>9</v>
      </c>
      <c r="I29" s="4">
        <v>4</v>
      </c>
      <c r="J29" s="4">
        <v>898</v>
      </c>
      <c r="K29" s="4">
        <v>465</v>
      </c>
      <c r="L29" s="4">
        <v>433</v>
      </c>
      <c r="M29" s="49"/>
      <c r="N29" s="22">
        <f t="shared" si="0"/>
        <v>2.1578984769168818E-2</v>
      </c>
      <c r="O29" s="31">
        <f t="shared" si="1"/>
        <v>34526.375630670111</v>
      </c>
      <c r="P29" s="29">
        <f t="shared" si="2"/>
        <v>2.1578984769168818E-2</v>
      </c>
      <c r="Q29" s="32">
        <f t="shared" si="3"/>
        <v>5610.5360399838928</v>
      </c>
      <c r="R29" s="33">
        <f t="shared" si="4"/>
        <v>40136.911670654001</v>
      </c>
      <c r="S29" s="34">
        <f t="shared" si="5"/>
        <v>173820.9233721013</v>
      </c>
    </row>
    <row r="30" spans="2:19" ht="15" customHeight="1" x14ac:dyDescent="0.25">
      <c r="B30" s="15">
        <v>27</v>
      </c>
      <c r="C30" s="12" t="s">
        <v>36</v>
      </c>
      <c r="D30" s="3">
        <v>569</v>
      </c>
      <c r="E30" s="4">
        <v>284</v>
      </c>
      <c r="F30" s="4">
        <v>285</v>
      </c>
      <c r="G30" s="4">
        <v>215</v>
      </c>
      <c r="H30" s="4">
        <v>114</v>
      </c>
      <c r="I30" s="4">
        <v>101</v>
      </c>
      <c r="J30" s="4">
        <v>354</v>
      </c>
      <c r="K30" s="4">
        <v>170</v>
      </c>
      <c r="L30" s="4">
        <v>184</v>
      </c>
      <c r="M30" s="49"/>
      <c r="N30" s="22">
        <f t="shared" si="0"/>
        <v>1.3477982803136177E-2</v>
      </c>
      <c r="O30" s="31">
        <f t="shared" si="1"/>
        <v>21564.772485017882</v>
      </c>
      <c r="P30" s="29">
        <f t="shared" si="2"/>
        <v>1.3477982803136177E-2</v>
      </c>
      <c r="Q30" s="32">
        <f t="shared" si="3"/>
        <v>3504.2755288154058</v>
      </c>
      <c r="R30" s="33">
        <f t="shared" si="4"/>
        <v>25069.048013833286</v>
      </c>
      <c r="S30" s="34">
        <f t="shared" si="5"/>
        <v>108566.52623350782</v>
      </c>
    </row>
    <row r="31" spans="2:19" ht="15" customHeight="1" x14ac:dyDescent="0.25">
      <c r="B31" s="15">
        <v>28</v>
      </c>
      <c r="C31" s="12" t="s">
        <v>37</v>
      </c>
      <c r="D31" s="3">
        <v>751</v>
      </c>
      <c r="E31" s="4">
        <v>366</v>
      </c>
      <c r="F31" s="4">
        <v>385</v>
      </c>
      <c r="G31" s="4">
        <v>228</v>
      </c>
      <c r="H31" s="4">
        <v>100</v>
      </c>
      <c r="I31" s="4">
        <v>128</v>
      </c>
      <c r="J31" s="4">
        <v>523</v>
      </c>
      <c r="K31" s="4">
        <v>266</v>
      </c>
      <c r="L31" s="4">
        <v>257</v>
      </c>
      <c r="M31" s="49"/>
      <c r="N31" s="22">
        <f t="shared" si="0"/>
        <v>1.7789042328919629E-2</v>
      </c>
      <c r="O31" s="31">
        <f t="shared" si="1"/>
        <v>28462.467726271407</v>
      </c>
      <c r="P31" s="29">
        <f t="shared" si="2"/>
        <v>1.7789042328919629E-2</v>
      </c>
      <c r="Q31" s="32">
        <f t="shared" si="3"/>
        <v>4625.1510055191038</v>
      </c>
      <c r="R31" s="33">
        <f t="shared" si="4"/>
        <v>33087.618731790513</v>
      </c>
      <c r="S31" s="34">
        <f t="shared" si="5"/>
        <v>143292.5504417652</v>
      </c>
    </row>
    <row r="32" spans="2:19" ht="15" customHeight="1" x14ac:dyDescent="0.25">
      <c r="B32" s="15">
        <v>29</v>
      </c>
      <c r="C32" s="12" t="s">
        <v>38</v>
      </c>
      <c r="D32" s="3">
        <v>1286</v>
      </c>
      <c r="E32" s="4">
        <v>648</v>
      </c>
      <c r="F32" s="4">
        <v>638</v>
      </c>
      <c r="G32" s="4">
        <v>368</v>
      </c>
      <c r="H32" s="4">
        <v>178</v>
      </c>
      <c r="I32" s="4">
        <v>190</v>
      </c>
      <c r="J32" s="4">
        <v>918</v>
      </c>
      <c r="K32" s="4">
        <v>470</v>
      </c>
      <c r="L32" s="4">
        <v>448</v>
      </c>
      <c r="M32" s="49"/>
      <c r="N32" s="22">
        <f t="shared" si="0"/>
        <v>3.0461662363502853E-2</v>
      </c>
      <c r="O32" s="31">
        <f t="shared" si="1"/>
        <v>48738.659781604569</v>
      </c>
      <c r="P32" s="29">
        <f t="shared" si="2"/>
        <v>3.0461662363502853E-2</v>
      </c>
      <c r="Q32" s="32">
        <f t="shared" si="3"/>
        <v>7920.0322145107421</v>
      </c>
      <c r="R32" s="33">
        <f t="shared" si="4"/>
        <v>56658.691996115311</v>
      </c>
      <c r="S32" s="34">
        <f t="shared" si="5"/>
        <v>245371.79742757659</v>
      </c>
    </row>
    <row r="33" spans="2:19" ht="15" customHeight="1" x14ac:dyDescent="0.25">
      <c r="B33" s="15">
        <v>30</v>
      </c>
      <c r="C33" s="12" t="s">
        <v>39</v>
      </c>
      <c r="D33" s="3">
        <v>1594</v>
      </c>
      <c r="E33" s="4">
        <v>810</v>
      </c>
      <c r="F33" s="4">
        <v>784</v>
      </c>
      <c r="G33" s="4">
        <v>784</v>
      </c>
      <c r="H33" s="4">
        <v>392</v>
      </c>
      <c r="I33" s="4">
        <v>392</v>
      </c>
      <c r="J33" s="4">
        <v>810</v>
      </c>
      <c r="K33" s="4">
        <v>418</v>
      </c>
      <c r="L33" s="4">
        <v>392</v>
      </c>
      <c r="M33" s="49"/>
      <c r="N33" s="22">
        <f t="shared" si="0"/>
        <v>3.7757301560982545E-2</v>
      </c>
      <c r="O33" s="31">
        <f t="shared" si="1"/>
        <v>60411.682497572074</v>
      </c>
      <c r="P33" s="29">
        <f t="shared" si="2"/>
        <v>3.7757301560982545E-2</v>
      </c>
      <c r="Q33" s="32">
        <f t="shared" si="3"/>
        <v>9816.8984058554615</v>
      </c>
      <c r="R33" s="33">
        <f t="shared" si="4"/>
        <v>70228.58090342753</v>
      </c>
      <c r="S33" s="34">
        <f t="shared" si="5"/>
        <v>304138.91531847359</v>
      </c>
    </row>
    <row r="34" spans="2:19" ht="15" customHeight="1" x14ac:dyDescent="0.25">
      <c r="B34" s="15">
        <v>31</v>
      </c>
      <c r="C34" s="12" t="s">
        <v>40</v>
      </c>
      <c r="D34" s="3">
        <v>1880</v>
      </c>
      <c r="E34" s="4">
        <v>950</v>
      </c>
      <c r="F34" s="4">
        <v>930</v>
      </c>
      <c r="G34" s="4">
        <v>865</v>
      </c>
      <c r="H34" s="4">
        <v>436</v>
      </c>
      <c r="I34" s="4">
        <v>429</v>
      </c>
      <c r="J34" s="4">
        <v>1015</v>
      </c>
      <c r="K34" s="4">
        <v>514</v>
      </c>
      <c r="L34" s="4">
        <v>501</v>
      </c>
      <c r="M34" s="49"/>
      <c r="N34" s="22">
        <f t="shared" si="0"/>
        <v>4.4531823672927968E-2</v>
      </c>
      <c r="O34" s="31">
        <f t="shared" si="1"/>
        <v>71250.917876684747</v>
      </c>
      <c r="P34" s="29">
        <f t="shared" si="2"/>
        <v>4.4531823672927968E-2</v>
      </c>
      <c r="Q34" s="32">
        <f t="shared" si="3"/>
        <v>11578.274154961271</v>
      </c>
      <c r="R34" s="33">
        <f t="shared" si="4"/>
        <v>82829.192031646016</v>
      </c>
      <c r="S34" s="34">
        <f t="shared" si="5"/>
        <v>358708.3819314494</v>
      </c>
    </row>
    <row r="35" spans="2:19" ht="15" customHeight="1" x14ac:dyDescent="0.25">
      <c r="B35" s="15">
        <v>32</v>
      </c>
      <c r="C35" s="12" t="s">
        <v>41</v>
      </c>
      <c r="D35" s="3">
        <v>940</v>
      </c>
      <c r="E35" s="4">
        <v>493</v>
      </c>
      <c r="F35" s="4">
        <v>447</v>
      </c>
      <c r="G35" s="4">
        <v>499</v>
      </c>
      <c r="H35" s="4">
        <v>265</v>
      </c>
      <c r="I35" s="4">
        <v>234</v>
      </c>
      <c r="J35" s="4">
        <v>441</v>
      </c>
      <c r="K35" s="4">
        <v>228</v>
      </c>
      <c r="L35" s="4">
        <v>213</v>
      </c>
      <c r="M35" s="49"/>
      <c r="N35" s="22">
        <f t="shared" si="0"/>
        <v>2.2265911836463984E-2</v>
      </c>
      <c r="O35" s="31">
        <f t="shared" si="1"/>
        <v>35625.458938342374</v>
      </c>
      <c r="P35" s="29">
        <f t="shared" si="2"/>
        <v>2.2265911836463984E-2</v>
      </c>
      <c r="Q35" s="32">
        <f t="shared" si="3"/>
        <v>5789.1370774806355</v>
      </c>
      <c r="R35" s="33">
        <f t="shared" si="4"/>
        <v>41414.596015823008</v>
      </c>
      <c r="S35" s="34">
        <f t="shared" si="5"/>
        <v>179354.1909657247</v>
      </c>
    </row>
    <row r="36" spans="2:19" ht="15" customHeight="1" x14ac:dyDescent="0.25">
      <c r="B36" s="15">
        <v>33</v>
      </c>
      <c r="C36" s="12" t="s">
        <v>42</v>
      </c>
      <c r="D36" s="3">
        <v>1514</v>
      </c>
      <c r="E36" s="4">
        <v>765</v>
      </c>
      <c r="F36" s="4">
        <v>749</v>
      </c>
      <c r="G36" s="4">
        <v>868</v>
      </c>
      <c r="H36" s="4">
        <v>429</v>
      </c>
      <c r="I36" s="4">
        <v>439</v>
      </c>
      <c r="J36" s="4">
        <v>646</v>
      </c>
      <c r="K36" s="4">
        <v>336</v>
      </c>
      <c r="L36" s="4">
        <v>310</v>
      </c>
      <c r="M36" s="49"/>
      <c r="N36" s="22">
        <f t="shared" si="0"/>
        <v>3.5862330340857951E-2</v>
      </c>
      <c r="O36" s="31">
        <f t="shared" si="1"/>
        <v>57379.728545372724</v>
      </c>
      <c r="P36" s="29">
        <f t="shared" si="2"/>
        <v>3.5862330340857951E-2</v>
      </c>
      <c r="Q36" s="32">
        <f t="shared" si="3"/>
        <v>9324.2058886230679</v>
      </c>
      <c r="R36" s="33">
        <f t="shared" si="4"/>
        <v>66703.93443399579</v>
      </c>
      <c r="S36" s="34">
        <f t="shared" si="5"/>
        <v>288874.72885330557</v>
      </c>
    </row>
    <row r="37" spans="2:19" ht="15" customHeight="1" x14ac:dyDescent="0.25">
      <c r="B37" s="15">
        <v>34</v>
      </c>
      <c r="C37" s="12" t="s">
        <v>43</v>
      </c>
      <c r="D37" s="3">
        <v>3233</v>
      </c>
      <c r="E37" s="4">
        <v>1651</v>
      </c>
      <c r="F37" s="4">
        <v>1582</v>
      </c>
      <c r="G37" s="4">
        <v>2238</v>
      </c>
      <c r="H37" s="4">
        <v>1122</v>
      </c>
      <c r="I37" s="4">
        <v>1116</v>
      </c>
      <c r="J37" s="4">
        <v>995</v>
      </c>
      <c r="K37" s="4">
        <v>529</v>
      </c>
      <c r="L37" s="4">
        <v>466</v>
      </c>
      <c r="M37" s="49"/>
      <c r="N37" s="22">
        <f t="shared" si="0"/>
        <v>7.6580524433285169E-2</v>
      </c>
      <c r="O37" s="31">
        <f t="shared" si="1"/>
        <v>122528.83909325628</v>
      </c>
      <c r="P37" s="29">
        <f t="shared" si="2"/>
        <v>7.6580524433285169E-2</v>
      </c>
      <c r="Q37" s="32">
        <f t="shared" si="3"/>
        <v>19910.936352654146</v>
      </c>
      <c r="R37" s="33">
        <f t="shared" si="4"/>
        <v>142439.77544591043</v>
      </c>
      <c r="S37" s="34">
        <f t="shared" si="5"/>
        <v>616863.93552360439</v>
      </c>
    </row>
    <row r="38" spans="2:19" ht="15" customHeight="1" x14ac:dyDescent="0.25">
      <c r="B38" s="15">
        <v>35</v>
      </c>
      <c r="C38" s="12" t="s">
        <v>44</v>
      </c>
      <c r="D38" s="3">
        <v>1197</v>
      </c>
      <c r="E38" s="4">
        <v>644</v>
      </c>
      <c r="F38" s="4">
        <v>553</v>
      </c>
      <c r="G38" s="4">
        <v>611</v>
      </c>
      <c r="H38" s="4">
        <v>321</v>
      </c>
      <c r="I38" s="4">
        <v>290</v>
      </c>
      <c r="J38" s="4">
        <v>586</v>
      </c>
      <c r="K38" s="4">
        <v>323</v>
      </c>
      <c r="L38" s="4">
        <v>263</v>
      </c>
      <c r="M38" s="49"/>
      <c r="N38" s="22">
        <f t="shared" si="0"/>
        <v>2.8353506881114245E-2</v>
      </c>
      <c r="O38" s="31">
        <f t="shared" si="1"/>
        <v>45365.611009782791</v>
      </c>
      <c r="P38" s="29">
        <f t="shared" si="2"/>
        <v>2.8353506881114245E-2</v>
      </c>
      <c r="Q38" s="32">
        <f t="shared" si="3"/>
        <v>7371.9117890897032</v>
      </c>
      <c r="R38" s="33">
        <f t="shared" si="4"/>
        <v>52737.522798872495</v>
      </c>
      <c r="S38" s="34">
        <f t="shared" si="5"/>
        <v>228390.38998507711</v>
      </c>
    </row>
    <row r="39" spans="2:19" ht="15" customHeight="1" x14ac:dyDescent="0.25">
      <c r="B39" s="15">
        <v>36</v>
      </c>
      <c r="C39" s="12" t="s">
        <v>45</v>
      </c>
      <c r="D39" s="3">
        <v>1056</v>
      </c>
      <c r="E39" s="4">
        <v>523</v>
      </c>
      <c r="F39" s="4">
        <v>533</v>
      </c>
      <c r="G39" s="4">
        <v>395</v>
      </c>
      <c r="H39" s="4">
        <v>189</v>
      </c>
      <c r="I39" s="4">
        <v>206</v>
      </c>
      <c r="J39" s="4">
        <v>661</v>
      </c>
      <c r="K39" s="4">
        <v>334</v>
      </c>
      <c r="L39" s="4">
        <v>327</v>
      </c>
      <c r="M39" s="49"/>
      <c r="N39" s="22">
        <f t="shared" si="0"/>
        <v>2.5013620105644646E-2</v>
      </c>
      <c r="O39" s="31">
        <f t="shared" si="1"/>
        <v>40021.792169031432</v>
      </c>
      <c r="P39" s="29">
        <f t="shared" si="2"/>
        <v>2.5013620105644646E-2</v>
      </c>
      <c r="Q39" s="32">
        <f t="shared" si="3"/>
        <v>6503.5412274676082</v>
      </c>
      <c r="R39" s="33">
        <f t="shared" si="4"/>
        <v>46525.333396499038</v>
      </c>
      <c r="S39" s="34">
        <f t="shared" si="5"/>
        <v>201487.26134021839</v>
      </c>
    </row>
    <row r="40" spans="2:19" ht="15" customHeight="1" x14ac:dyDescent="0.25">
      <c r="B40" s="15">
        <v>37</v>
      </c>
      <c r="C40" s="12" t="s">
        <v>46</v>
      </c>
      <c r="D40" s="3">
        <v>2478</v>
      </c>
      <c r="E40" s="4">
        <v>1289</v>
      </c>
      <c r="F40" s="4">
        <v>1189</v>
      </c>
      <c r="G40" s="4">
        <v>1056</v>
      </c>
      <c r="H40" s="4">
        <v>561</v>
      </c>
      <c r="I40" s="4">
        <v>495</v>
      </c>
      <c r="J40" s="4">
        <v>1422</v>
      </c>
      <c r="K40" s="4">
        <v>728</v>
      </c>
      <c r="L40" s="4">
        <v>694</v>
      </c>
      <c r="M40" s="49"/>
      <c r="N40" s="22">
        <f t="shared" si="0"/>
        <v>5.869673354335931E-2</v>
      </c>
      <c r="O40" s="31">
        <f t="shared" si="1"/>
        <v>93914.773669374903</v>
      </c>
      <c r="P40" s="29">
        <f t="shared" si="2"/>
        <v>5.869673354335931E-2</v>
      </c>
      <c r="Q40" s="32">
        <f t="shared" si="3"/>
        <v>15261.150721273421</v>
      </c>
      <c r="R40" s="33">
        <f t="shared" si="4"/>
        <v>109175.92439064832</v>
      </c>
      <c r="S40" s="34">
        <f t="shared" si="5"/>
        <v>472808.17575858068</v>
      </c>
    </row>
    <row r="41" spans="2:19" ht="15" customHeight="1" x14ac:dyDescent="0.25">
      <c r="B41" s="15">
        <v>38</v>
      </c>
      <c r="C41" s="12" t="s">
        <v>47</v>
      </c>
      <c r="D41" s="3">
        <v>2056</v>
      </c>
      <c r="E41" s="4">
        <v>1098</v>
      </c>
      <c r="F41" s="4">
        <v>958</v>
      </c>
      <c r="G41" s="4">
        <v>1229</v>
      </c>
      <c r="H41" s="4">
        <v>679</v>
      </c>
      <c r="I41" s="4">
        <v>550</v>
      </c>
      <c r="J41" s="4">
        <v>827</v>
      </c>
      <c r="K41" s="4">
        <v>419</v>
      </c>
      <c r="L41" s="4">
        <v>408</v>
      </c>
      <c r="M41" s="49"/>
      <c r="N41" s="22">
        <f t="shared" si="0"/>
        <v>4.8700760357202076E-2</v>
      </c>
      <c r="O41" s="31">
        <f t="shared" si="1"/>
        <v>77921.216571523328</v>
      </c>
      <c r="P41" s="29">
        <f t="shared" si="2"/>
        <v>4.8700760357202076E-2</v>
      </c>
      <c r="Q41" s="32">
        <f t="shared" si="3"/>
        <v>12662.19769287254</v>
      </c>
      <c r="R41" s="33">
        <f t="shared" si="4"/>
        <v>90583.414264395862</v>
      </c>
      <c r="S41" s="34">
        <f t="shared" si="5"/>
        <v>392289.59215481917</v>
      </c>
    </row>
    <row r="42" spans="2:19" ht="15" customHeight="1" x14ac:dyDescent="0.25">
      <c r="B42" s="15">
        <v>39</v>
      </c>
      <c r="C42" s="12" t="s">
        <v>48</v>
      </c>
      <c r="D42" s="3">
        <v>981</v>
      </c>
      <c r="E42" s="4">
        <v>491</v>
      </c>
      <c r="F42" s="4">
        <v>490</v>
      </c>
      <c r="G42" s="4">
        <v>445</v>
      </c>
      <c r="H42" s="4">
        <v>224</v>
      </c>
      <c r="I42" s="4">
        <v>221</v>
      </c>
      <c r="J42" s="4">
        <v>536</v>
      </c>
      <c r="K42" s="4">
        <v>267</v>
      </c>
      <c r="L42" s="4">
        <v>269</v>
      </c>
      <c r="M42" s="49"/>
      <c r="N42" s="22">
        <f t="shared" si="0"/>
        <v>2.323708458677784E-2</v>
      </c>
      <c r="O42" s="31">
        <f t="shared" si="1"/>
        <v>37179.335338844547</v>
      </c>
      <c r="P42" s="29">
        <f t="shared" si="2"/>
        <v>2.323708458677784E-2</v>
      </c>
      <c r="Q42" s="32">
        <f t="shared" si="3"/>
        <v>6041.6419925622386</v>
      </c>
      <c r="R42" s="33">
        <f t="shared" si="4"/>
        <v>43220.977331406786</v>
      </c>
      <c r="S42" s="34">
        <f t="shared" si="5"/>
        <v>187177.08652912336</v>
      </c>
    </row>
    <row r="43" spans="2:19" ht="15" customHeight="1" x14ac:dyDescent="0.25">
      <c r="B43" s="15">
        <v>40</v>
      </c>
      <c r="C43" s="12" t="s">
        <v>49</v>
      </c>
      <c r="D43" s="3">
        <v>1456</v>
      </c>
      <c r="E43" s="4">
        <v>742</v>
      </c>
      <c r="F43" s="4">
        <v>714</v>
      </c>
      <c r="G43" s="4">
        <v>506</v>
      </c>
      <c r="H43" s="4">
        <v>248</v>
      </c>
      <c r="I43" s="4">
        <v>258</v>
      </c>
      <c r="J43" s="4">
        <v>950</v>
      </c>
      <c r="K43" s="4">
        <v>494</v>
      </c>
      <c r="L43" s="4">
        <v>456</v>
      </c>
      <c r="M43" s="49"/>
      <c r="N43" s="22">
        <f t="shared" si="0"/>
        <v>3.4488476206267618E-2</v>
      </c>
      <c r="O43" s="31">
        <f t="shared" si="1"/>
        <v>55181.561930028191</v>
      </c>
      <c r="P43" s="29">
        <f t="shared" si="2"/>
        <v>3.4488476206267618E-2</v>
      </c>
      <c r="Q43" s="32">
        <f t="shared" si="3"/>
        <v>8967.0038136295807</v>
      </c>
      <c r="R43" s="33">
        <f t="shared" si="4"/>
        <v>64148.565743657775</v>
      </c>
      <c r="S43" s="34">
        <f t="shared" si="5"/>
        <v>277808.19366605877</v>
      </c>
    </row>
    <row r="44" spans="2:19" ht="15" customHeight="1" thickBot="1" x14ac:dyDescent="0.3">
      <c r="B44" s="16">
        <v>41</v>
      </c>
      <c r="C44" s="17" t="s">
        <v>50</v>
      </c>
      <c r="D44" s="18">
        <v>936</v>
      </c>
      <c r="E44" s="19">
        <v>512</v>
      </c>
      <c r="F44" s="19">
        <v>424</v>
      </c>
      <c r="G44" s="19">
        <v>553</v>
      </c>
      <c r="H44" s="19">
        <v>313</v>
      </c>
      <c r="I44" s="19">
        <v>240</v>
      </c>
      <c r="J44" s="19">
        <v>383</v>
      </c>
      <c r="K44" s="19">
        <v>199</v>
      </c>
      <c r="L44" s="19">
        <v>184</v>
      </c>
      <c r="M44" s="49"/>
      <c r="N44" s="23">
        <f t="shared" si="0"/>
        <v>2.2171163275457755E-2</v>
      </c>
      <c r="O44" s="35">
        <f t="shared" si="1"/>
        <v>35473.861240732411</v>
      </c>
      <c r="P44" s="29">
        <f t="shared" si="2"/>
        <v>2.2171163275457755E-2</v>
      </c>
      <c r="Q44" s="36">
        <f t="shared" si="3"/>
        <v>5764.502451619016</v>
      </c>
      <c r="R44" s="37">
        <f t="shared" si="4"/>
        <v>41238.363692351428</v>
      </c>
      <c r="S44" s="38">
        <f t="shared" si="5"/>
        <v>178590.98164246633</v>
      </c>
    </row>
    <row r="45" spans="2:19" ht="15" customHeight="1" thickBot="1" x14ac:dyDescent="0.3">
      <c r="B45" s="50" t="s">
        <v>51</v>
      </c>
      <c r="C45" s="51"/>
      <c r="D45" s="1">
        <f>SUM(D4:D44)</f>
        <v>42217</v>
      </c>
      <c r="E45" s="20">
        <f t="shared" ref="E45:L45" si="6">SUM(E4:E44)</f>
        <v>21644</v>
      </c>
      <c r="F45" s="20">
        <f t="shared" si="6"/>
        <v>20573</v>
      </c>
      <c r="G45" s="20">
        <f t="shared" si="6"/>
        <v>19615</v>
      </c>
      <c r="H45" s="20">
        <f t="shared" si="6"/>
        <v>10032</v>
      </c>
      <c r="I45" s="20">
        <f t="shared" si="6"/>
        <v>9583</v>
      </c>
      <c r="J45" s="20">
        <f t="shared" si="6"/>
        <v>22602</v>
      </c>
      <c r="K45" s="20">
        <f t="shared" si="6"/>
        <v>11612</v>
      </c>
      <c r="L45" s="20">
        <f t="shared" si="6"/>
        <v>10990</v>
      </c>
      <c r="N45" s="24">
        <f>SUM(N4:N44)</f>
        <v>1</v>
      </c>
      <c r="O45" s="39">
        <f t="shared" si="1"/>
        <v>1600000</v>
      </c>
      <c r="P45" s="40">
        <f t="shared" si="2"/>
        <v>1</v>
      </c>
      <c r="Q45" s="41">
        <f t="shared" si="3"/>
        <v>260000</v>
      </c>
      <c r="R45" s="42">
        <f t="shared" si="4"/>
        <v>1860000</v>
      </c>
      <c r="S45" s="41">
        <f t="shared" si="5"/>
        <v>8055102</v>
      </c>
    </row>
    <row r="47" spans="2:19" x14ac:dyDescent="0.25">
      <c r="S47" s="27"/>
    </row>
  </sheetData>
  <mergeCells count="21">
    <mergeCell ref="P1:P2"/>
    <mergeCell ref="S2:S3"/>
    <mergeCell ref="Q2:Q3"/>
    <mergeCell ref="R2:R3"/>
    <mergeCell ref="N1:O3"/>
    <mergeCell ref="M38:M44"/>
    <mergeCell ref="M32:M37"/>
    <mergeCell ref="B45:C45"/>
    <mergeCell ref="D1:L1"/>
    <mergeCell ref="G2:I2"/>
    <mergeCell ref="J2:L2"/>
    <mergeCell ref="B2:B3"/>
    <mergeCell ref="C2:C3"/>
    <mergeCell ref="D2:D3"/>
    <mergeCell ref="E2:E3"/>
    <mergeCell ref="F2:F3"/>
    <mergeCell ref="M27:M31"/>
    <mergeCell ref="M4:M11"/>
    <mergeCell ref="M22:M26"/>
    <mergeCell ref="M16:M21"/>
    <mergeCell ref="M12:M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Walkiewicz Paweł</dc:creator>
  <cp:lastModifiedBy>Kamila Kątna-Ćwikilewicz</cp:lastModifiedBy>
  <dcterms:created xsi:type="dcterms:W3CDTF">2016-09-02T08:43:08Z</dcterms:created>
  <dcterms:modified xsi:type="dcterms:W3CDTF">2016-11-28T07:37:42Z</dcterms:modified>
</cp:coreProperties>
</file>