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5715" windowHeight="3855"/>
  </bookViews>
  <sheets>
    <sheet name="Lista wniosków" sheetId="3" r:id="rId1"/>
  </sheets>
  <definedNames>
    <definedName name="_xlnm.Print_Area" localSheetId="0">'Lista wniosków'!$A$1:$M$135</definedName>
  </definedNames>
  <calcPr calcId="125725"/>
</workbook>
</file>

<file path=xl/calcChain.xml><?xml version="1.0" encoding="utf-8"?>
<calcChain xmlns="http://schemas.openxmlformats.org/spreadsheetml/2006/main">
  <c r="E134" i="3"/>
  <c r="F134"/>
  <c r="I132"/>
  <c r="I134" s="1"/>
  <c r="H132"/>
  <c r="H134" s="1"/>
  <c r="D132"/>
  <c r="D134" s="1"/>
  <c r="I131"/>
  <c r="H131"/>
  <c r="G131"/>
  <c r="F63"/>
  <c r="G63"/>
  <c r="H63"/>
  <c r="J75"/>
  <c r="J79"/>
  <c r="J89"/>
  <c r="J119"/>
  <c r="J25"/>
  <c r="J52"/>
  <c r="G132" l="1"/>
  <c r="G134" s="1"/>
  <c r="H123"/>
  <c r="G123"/>
  <c r="I34" l="1"/>
  <c r="J34" s="1"/>
  <c r="I24"/>
  <c r="J24" s="1"/>
  <c r="I116" l="1"/>
  <c r="J116" s="1"/>
  <c r="I39"/>
  <c r="J39" s="1"/>
  <c r="I19"/>
  <c r="J19" s="1"/>
  <c r="I85" l="1"/>
  <c r="J85" s="1"/>
  <c r="I57" l="1"/>
  <c r="J57" s="1"/>
  <c r="I91" l="1"/>
  <c r="J91" s="1"/>
  <c r="I95"/>
  <c r="J95" s="1"/>
  <c r="I99" l="1"/>
  <c r="J99" s="1"/>
  <c r="I47" l="1"/>
  <c r="J47" s="1"/>
  <c r="I65"/>
  <c r="J65" s="1"/>
  <c r="I94"/>
  <c r="J94" s="1"/>
  <c r="I48" l="1"/>
  <c r="J48" s="1"/>
  <c r="I42" l="1"/>
  <c r="J42" s="1"/>
  <c r="I105" l="1"/>
  <c r="J105" s="1"/>
  <c r="I67" l="1"/>
  <c r="J67" s="1"/>
  <c r="I72"/>
  <c r="J72" s="1"/>
  <c r="I98"/>
  <c r="J98" s="1"/>
  <c r="I103"/>
  <c r="J103" s="1"/>
  <c r="I53"/>
  <c r="J53" s="1"/>
  <c r="I40"/>
  <c r="J40" s="1"/>
  <c r="I73" l="1"/>
  <c r="J73" s="1"/>
  <c r="I112"/>
  <c r="J112" s="1"/>
  <c r="I62"/>
  <c r="J62" s="1"/>
  <c r="I61"/>
  <c r="J61" s="1"/>
  <c r="I60"/>
  <c r="J60" s="1"/>
  <c r="I59"/>
  <c r="J59" s="1"/>
  <c r="I58"/>
  <c r="J58" s="1"/>
  <c r="I56"/>
  <c r="J56" s="1"/>
  <c r="I55"/>
  <c r="J55" s="1"/>
  <c r="I54"/>
  <c r="J54" s="1"/>
  <c r="I51"/>
  <c r="J51" s="1"/>
  <c r="I50"/>
  <c r="J50" s="1"/>
  <c r="I49"/>
  <c r="J49" s="1"/>
  <c r="I46"/>
  <c r="J46" s="1"/>
  <c r="I45"/>
  <c r="J45" s="1"/>
  <c r="I44"/>
  <c r="J44" s="1"/>
  <c r="I43"/>
  <c r="J43" s="1"/>
  <c r="I41"/>
  <c r="J41" s="1"/>
  <c r="I38"/>
  <c r="J38" s="1"/>
  <c r="I37"/>
  <c r="J37" s="1"/>
  <c r="I36"/>
  <c r="J36" s="1"/>
  <c r="I35"/>
  <c r="I33"/>
  <c r="J33" s="1"/>
  <c r="I32"/>
  <c r="J32" s="1"/>
  <c r="F123"/>
  <c r="J35" l="1"/>
  <c r="I66"/>
  <c r="J66" s="1"/>
  <c r="I68"/>
  <c r="J68" s="1"/>
  <c r="I69"/>
  <c r="J69" s="1"/>
  <c r="I70"/>
  <c r="J70" s="1"/>
  <c r="I71"/>
  <c r="J71" s="1"/>
  <c r="I74"/>
  <c r="J74" s="1"/>
  <c r="I76"/>
  <c r="J76" s="1"/>
  <c r="I77"/>
  <c r="J77" s="1"/>
  <c r="I78"/>
  <c r="J78" s="1"/>
  <c r="I80"/>
  <c r="J80" s="1"/>
  <c r="I81"/>
  <c r="J81" s="1"/>
  <c r="I82"/>
  <c r="J82" s="1"/>
  <c r="I83"/>
  <c r="J83" s="1"/>
  <c r="I84"/>
  <c r="J84" s="1"/>
  <c r="I86"/>
  <c r="J86" s="1"/>
  <c r="I87"/>
  <c r="J87" s="1"/>
  <c r="I88"/>
  <c r="J88" s="1"/>
  <c r="I90"/>
  <c r="J90" s="1"/>
  <c r="I92"/>
  <c r="J92" s="1"/>
  <c r="I93"/>
  <c r="J93" s="1"/>
  <c r="I96"/>
  <c r="J96" s="1"/>
  <c r="I97"/>
  <c r="J97" s="1"/>
  <c r="I100"/>
  <c r="J100" s="1"/>
  <c r="I101"/>
  <c r="J101" s="1"/>
  <c r="I102"/>
  <c r="J102" s="1"/>
  <c r="I104"/>
  <c r="J104" s="1"/>
  <c r="I106"/>
  <c r="J106" s="1"/>
  <c r="I107"/>
  <c r="J107" s="1"/>
  <c r="I108"/>
  <c r="J108" s="1"/>
  <c r="I109"/>
  <c r="J109" s="1"/>
  <c r="I110"/>
  <c r="J110" s="1"/>
  <c r="I111"/>
  <c r="J111" s="1"/>
  <c r="I113"/>
  <c r="J113" s="1"/>
  <c r="I114"/>
  <c r="J114" s="1"/>
  <c r="I115"/>
  <c r="J115" s="1"/>
  <c r="I117"/>
  <c r="J117" s="1"/>
  <c r="I118"/>
  <c r="J118" s="1"/>
  <c r="I120"/>
  <c r="J120" s="1"/>
  <c r="I121"/>
  <c r="J121" s="1"/>
  <c r="I122"/>
  <c r="J122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20"/>
  <c r="J20" s="1"/>
  <c r="I21"/>
  <c r="J21" s="1"/>
  <c r="I22"/>
  <c r="J22" s="1"/>
  <c r="I23"/>
  <c r="J23" s="1"/>
  <c r="I26"/>
  <c r="J26" s="1"/>
  <c r="I27"/>
  <c r="J27" s="1"/>
  <c r="I28"/>
  <c r="J28" s="1"/>
  <c r="I29"/>
  <c r="J29" s="1"/>
  <c r="I30"/>
  <c r="J30" s="1"/>
  <c r="I31"/>
  <c r="J31" s="1"/>
  <c r="I5"/>
  <c r="J5" s="1"/>
  <c r="J63" l="1"/>
  <c r="I63"/>
  <c r="I123"/>
  <c r="J123" s="1"/>
</calcChain>
</file>

<file path=xl/sharedStrings.xml><?xml version="1.0" encoding="utf-8"?>
<sst xmlns="http://schemas.openxmlformats.org/spreadsheetml/2006/main" count="622" uniqueCount="382">
  <si>
    <t>Lp.</t>
  </si>
  <si>
    <t>Tytuł projektu</t>
  </si>
  <si>
    <t>Nazwa wnioskodawcy</t>
  </si>
  <si>
    <t>Instytucja organizująca konkurs / Instytucja prowadząca nabór</t>
  </si>
  <si>
    <t>Numer RPMA</t>
  </si>
  <si>
    <t>PRÓG WYCZERPANIA ALOKACJI*</t>
  </si>
  <si>
    <t>Wartość wnioskowanego dofinansowania projektów, które uzyskały wymagane minimum punktowe i zostały skierowane do dofinansowania</t>
  </si>
  <si>
    <t>Pozostała alokacja  przeznaczona na konkurs</t>
  </si>
  <si>
    <t>Mazowiecka Jednostka Wdrażania Programów Unijnych</t>
  </si>
  <si>
    <t>RPMA.10.02.00-14-4669/16</t>
  </si>
  <si>
    <t>RPMA.10.02.00-14-4690/16</t>
  </si>
  <si>
    <t>RPMA.10.02.00-14-4628/16</t>
  </si>
  <si>
    <t>RPMA.10.02.00-14-4837/16</t>
  </si>
  <si>
    <t>RPMA.10.02.00-14-4852/16</t>
  </si>
  <si>
    <t>RPMA.10.02.00-14-4820/16</t>
  </si>
  <si>
    <t>RPMA.10.02.00-14-4685/16</t>
  </si>
  <si>
    <t>RPMA.10.02.00-14-4627/16</t>
  </si>
  <si>
    <t>RPMA.10.02.00-14-4930/16</t>
  </si>
  <si>
    <t>RPMA.10.02.00-14-4873/16</t>
  </si>
  <si>
    <t>RPMA.10.02.00-14-4927/16</t>
  </si>
  <si>
    <t>RPMA.10.02.00-14-4605/16</t>
  </si>
  <si>
    <t>RPMA.10.02.00-14-4979/16</t>
  </si>
  <si>
    <t>RPMA.10.02.00-14-4631/16</t>
  </si>
  <si>
    <t>RPMA.10.02.00-14-4678/16</t>
  </si>
  <si>
    <t>RPMA.10.02.00-14-4617/16</t>
  </si>
  <si>
    <t>RPMA.10.02.00-14-4649/16</t>
  </si>
  <si>
    <t>RPMA.10.02.00-14-4835/16</t>
  </si>
  <si>
    <t>RPMA.10.02.00-14-4978/16</t>
  </si>
  <si>
    <t>RPMA.10.02.00-14-4658/16</t>
  </si>
  <si>
    <t>RPMA.10.02.00-14-4922/16</t>
  </si>
  <si>
    <t>RPMA.10.02.00-14-4666/16</t>
  </si>
  <si>
    <t>RPMA.10.02.00-14-4910/16</t>
  </si>
  <si>
    <t>RPMA.10.02.00-14-4921/16</t>
  </si>
  <si>
    <t>RPMA.10.02.00-14-4980/16</t>
  </si>
  <si>
    <t>ECDL - stań się częścią społeczeństwa informacyjnego!</t>
  </si>
  <si>
    <t>Akademia kompetencji 2.0</t>
  </si>
  <si>
    <t>Kurs języka angielskiego dla mieszkańców województwa mazowieckiego o niskich kwalifikacjach.</t>
  </si>
  <si>
    <t>Mazowiecka Akademia Kompetencji Językowych i Komputerowych</t>
  </si>
  <si>
    <t>Nowoczesne TIK - nowoczesne kompetencje mieszkańców Mazowsza</t>
  </si>
  <si>
    <t>KLIK - Mazovia - KLIK _ 2.0</t>
  </si>
  <si>
    <t>Kompetencje językowe i ICT na rynku pracy sprawdzą się !</t>
  </si>
  <si>
    <t>Mazowiecka Akademia Językowa - certyfikowane szkolenia językowe dla mieszkańców województwa mazowieckiego o niskich kwalifikacjach</t>
  </si>
  <si>
    <t>Mazowiecka Akademia Rozwoju Kompetencji IV</t>
  </si>
  <si>
    <t>E-UMIEJĘTNOŚCI - NOWE MOŻLIWOŚCI!</t>
  </si>
  <si>
    <t>Arena sukcesu</t>
  </si>
  <si>
    <t>I Ty na kursie ICT!</t>
  </si>
  <si>
    <t xml:space="preserve">Akademia Kompetencji Językowych i Cyfrowych dla Dorosłych </t>
  </si>
  <si>
    <t>Angielski to nie problem – kurs językowy dla mieszkańców województwa mazowieckiego o niskich kwalifikacjach.</t>
  </si>
  <si>
    <t>Czego Jaś się nie nauczył, to Jan musi uzupełnić - szkolenia komputerowe dla osób po 50 roku życia</t>
  </si>
  <si>
    <t>Kompetencje kluczowe kluczem do sukcesu!</t>
  </si>
  <si>
    <t>Z komputerem na Ty!</t>
  </si>
  <si>
    <t>Rozwój umiejętności językowych kluczem do rynku pracy</t>
  </si>
  <si>
    <t>Szkolenia komputerowe w województwie mazowieckim</t>
  </si>
  <si>
    <t>Język angielski kluczem do sukcesu</t>
  </si>
  <si>
    <t>Akademia Komputerowo-Językowa ZDZ</t>
  </si>
  <si>
    <t>Kluczowe kompetencje kluczem do sukcesu</t>
  </si>
  <si>
    <t>Mazowieckie Kompetencje Językowe</t>
  </si>
  <si>
    <t>Bądź konkurencyjny - zdobądź kwalifikacje komputerowe i językowe.</t>
  </si>
  <si>
    <t>Komputer dla każdego!!!</t>
  </si>
  <si>
    <t>ICT Artur Olesiński</t>
  </si>
  <si>
    <t>Akademia Kultury Informacyjnej Sp. z o.o.</t>
  </si>
  <si>
    <t>Pretender Adrian Wronka</t>
  </si>
  <si>
    <t>JP Solutions Sp. z o.o.</t>
  </si>
  <si>
    <t>E-Media Sp. z o.o.</t>
  </si>
  <si>
    <t>Centrum Innowacyjnego Biznesu Tomasz Osak</t>
  </si>
  <si>
    <t>Integral Technologies Sp. z o.o.</t>
  </si>
  <si>
    <t xml:space="preserve">AL EDUKACJA Lena Andrzejewska Centrum Szkoleniowo - Doradcze </t>
  </si>
  <si>
    <t>ECG Euro Consulting Group Sp. z o.o.</t>
  </si>
  <si>
    <t>Centrum Edukacji AC-Expert Agata Melara</t>
  </si>
  <si>
    <t>POLSKA GIEŁDA PRACY SPÓŁKA Z OGRANICZONĄ ODPOWIEDZIALNOŚCIĄ</t>
  </si>
  <si>
    <t>Fundacja na rzecz poprawy jakości życia „Od-nowa”</t>
  </si>
  <si>
    <t>A-Consulting Aldona Olszewska</t>
  </si>
  <si>
    <t>Tag-Consulting Marta Maciejak-Tomczyk</t>
  </si>
  <si>
    <t>IT Config Sp. z o.o.</t>
  </si>
  <si>
    <t>NAVIGATOR INTERNATIONAL SPÓŁKA Z OGRANICZONĄ ODPOWIEDZIALNOŚCIĄ</t>
  </si>
  <si>
    <t>INNOVO INNOWACJE W BIZNESIE SP. O.O.</t>
  </si>
  <si>
    <t>Mazowiecka Grupa Szkoleniowo-Doradcza Kajetan Kisielewski Marcin Czyż s.c.</t>
  </si>
  <si>
    <t>Fundacja Ekspert-Kujawy</t>
  </si>
  <si>
    <t>INFORMEG KONRAD SKAWIŃSKI</t>
  </si>
  <si>
    <t>Zakład Doskonalenia Zawodowego w Płocku</t>
  </si>
  <si>
    <t>TERRA SZKOLENIA I DORADZTWO PRZEMYSŁAW OMIECZYŃSKI</t>
  </si>
  <si>
    <t xml:space="preserve">Masters Centrum Szkolenia Biznesu A &amp; A polańska Sp.j.  </t>
  </si>
  <si>
    <t xml:space="preserve">TEB Edukacja Sp. zo.o. </t>
  </si>
  <si>
    <t>INTACTO Grzegorz Anyszko</t>
  </si>
  <si>
    <t>RPMA.10.02.00-14-4806/16</t>
  </si>
  <si>
    <t>RPMA.10.02.00-14-4934/16</t>
  </si>
  <si>
    <t>RPMA.10.02.00-14-4699/16</t>
  </si>
  <si>
    <t>RPMA.10.02.00-14-4833/16</t>
  </si>
  <si>
    <t>RPMA.10.02.00-14-4655/16</t>
  </si>
  <si>
    <t>RPMA.10.02.00-14-4974/16</t>
  </si>
  <si>
    <t>RPMA.10.02.00-14-4874/16</t>
  </si>
  <si>
    <t>RPMA.10.02.00-14-4887/16</t>
  </si>
  <si>
    <t>RPMA.10.02.00-14-4761/16</t>
  </si>
  <si>
    <t>RPMA.10.02.00-14-4817/16</t>
  </si>
  <si>
    <t>RPMA.10.02.00-14-4632/16</t>
  </si>
  <si>
    <t>RPMA.10.02.00-14-4932/16</t>
  </si>
  <si>
    <t>RPMA.10.02.00-14-4856/16</t>
  </si>
  <si>
    <t>RPMA.10.02.00-14-4713/16</t>
  </si>
  <si>
    <t>RPMA.10.02.00-14-4960/16</t>
  </si>
  <si>
    <t>RPMA.10.02.00-14-4929/16</t>
  </si>
  <si>
    <t>RPMA.10.02.00-14-4995/16</t>
  </si>
  <si>
    <t>RPMA.10.02.00-14-4652/16</t>
  </si>
  <si>
    <t>RPMA.10.02.00-14-4832/16</t>
  </si>
  <si>
    <t>RPMA.10.02.00-14-4941/16</t>
  </si>
  <si>
    <t>RPMA.10.02.00-14-4866/16</t>
  </si>
  <si>
    <t>RPMA.10.02.00-14-5008/16</t>
  </si>
  <si>
    <t>RPMA.10.02.00-14-4630/16</t>
  </si>
  <si>
    <t>RPMA.10.02.00-14-4636/16</t>
  </si>
  <si>
    <t>RPMA.10.02.00-14-4739/16</t>
  </si>
  <si>
    <t>RPMA.10.02.00-14-4613/16</t>
  </si>
  <si>
    <t>RPMA.10.02.00-14-4616/16</t>
  </si>
  <si>
    <t>RPMA.10.02.00-14-4801/16</t>
  </si>
  <si>
    <t>RPMA.10.02.00-14-4916/16</t>
  </si>
  <si>
    <t>RPMA.10.02.00-14-4697/16</t>
  </si>
  <si>
    <t>RPMA.10.02.00-14-4660/16</t>
  </si>
  <si>
    <t>RPMA.10.02.00-14-4688/16</t>
  </si>
  <si>
    <t>RPMA.10.02.00-14-4872/16</t>
  </si>
  <si>
    <t>RPMA.10.02.00-14-4615/16</t>
  </si>
  <si>
    <t>RPMA.10.02.00-14-4946/16</t>
  </si>
  <si>
    <t>RPMA.10.02.00-14-4846/16</t>
  </si>
  <si>
    <t>RPMA.10.02.00-14-4698/16</t>
  </si>
  <si>
    <t>RPMA.10.02.00-14-4942/16</t>
  </si>
  <si>
    <t>RPMA.10.02.00-14-4839/16</t>
  </si>
  <si>
    <t>RPMA.10.02.00-14-4789/16</t>
  </si>
  <si>
    <t>Płocka Akademia Językowa!</t>
  </si>
  <si>
    <t xml:space="preserve">Kompetencje drogą do pracy - bezpłatny kurs komputerowy lub języka angielskiego dla mieszkańców powiatu garwolińskiego. </t>
  </si>
  <si>
    <t>Mińska Akademia Językowa</t>
  </si>
  <si>
    <t>Klucz do kompetencji cyfrowych i językowych osób o niskich kwalifikacjach</t>
  </si>
  <si>
    <t>Wykwalifikowane M@zowsze</t>
  </si>
  <si>
    <t>Kompetencje cyfrowe dla Mazowsza</t>
  </si>
  <si>
    <t>TAK - TIK to Twój znak!</t>
  </si>
  <si>
    <t>Mazowiecka Akademia ICT</t>
  </si>
  <si>
    <t>ITpass dla każdego</t>
  </si>
  <si>
    <t>Mazowiecka cyfrowa wieś ze standardem DIGCOMP</t>
  </si>
  <si>
    <t xml:space="preserve">ECDL - udany start </t>
  </si>
  <si>
    <t>Znajomość języków obcych szansą na rynku pracy.</t>
  </si>
  <si>
    <t>Rozwój? Powiedz YES, kliknij ENTER!</t>
  </si>
  <si>
    <t>Mazowiecka Akademia Językowa</t>
  </si>
  <si>
    <t>Dobre TIKi i języki - bezpłatne kursy komputerowe i językowe z certyfikatem</t>
  </si>
  <si>
    <t>Bądz kompetentny- kursy komputerowe dla mieszkańców woj.mazowieckiego</t>
  </si>
  <si>
    <t>Cyfrowy świat - Cyfrowi obywatele. Kursy ECDL BASE.</t>
  </si>
  <si>
    <t>Mazowiecki start w przyszłość - podniesienie kompetencji TIK w regionie</t>
  </si>
  <si>
    <t>MAK - Mazowiecka Akademia Kompetencji</t>
  </si>
  <si>
    <t>Certyfikowane kursy komputerowe dla mieszkańców województwa mazowieckiego</t>
  </si>
  <si>
    <t xml:space="preserve">Z ICT za pan brat </t>
  </si>
  <si>
    <t>Akademia kompetencji językowych</t>
  </si>
  <si>
    <t>e-edukacja - kurs ECDL</t>
  </si>
  <si>
    <t>TIK - kompetencje informatyczne mieszkańców Mazowsza</t>
  </si>
  <si>
    <t xml:space="preserve">Jestem poliglotą - znam języki obce! </t>
  </si>
  <si>
    <t>@kademia TIK</t>
  </si>
  <si>
    <t xml:space="preserve">Nabycie kompetencji kluczowych zwiększeniem szansy na rynku pracy </t>
  </si>
  <si>
    <t>E-kompetencje dla mazowieckich urzędników</t>
  </si>
  <si>
    <t>Certyfikowane szkolenia językowe i komputerowe szansą na zmianę mieszkańców Warszawy!</t>
  </si>
  <si>
    <t xml:space="preserve">English for you </t>
  </si>
  <si>
    <t>Języki obce to nie problem</t>
  </si>
  <si>
    <t>Język angielski nie jest mi obcy</t>
  </si>
  <si>
    <t>Mazowiecka Akademia Kompetencji</t>
  </si>
  <si>
    <t>Z ANGIELSKIM przez życie</t>
  </si>
  <si>
    <t>Podnoszenie kwalifikacji i kompetencji językowych oraz TIK mieszkańców województwa mazowieckiego</t>
  </si>
  <si>
    <t xml:space="preserve">Europejskie Kompetencje </t>
  </si>
  <si>
    <t>Akcja - cyfrowa edukacja</t>
  </si>
  <si>
    <t>Europejskie kompetencje mieszkańców Mazowsza</t>
  </si>
  <si>
    <t>Szkolenia językowe i komputerowe dla osób dorosłych z terenu WM.</t>
  </si>
  <si>
    <t>Kluczowe kompetencje: szkolenia z języka angielskiego z certyfikatem TELC.</t>
  </si>
  <si>
    <t>Centrum Języków Obcych Izabela Szydło</t>
  </si>
  <si>
    <t>Business School Hanna Polak, Marcin Polak Spółka Jawna</t>
  </si>
  <si>
    <t>Studium Jezyków Obcych Paudyna Tomasz Leon</t>
  </si>
  <si>
    <t>Techpal Sp. z o.o.</t>
  </si>
  <si>
    <t>PULS SYSTEMY ORGANIZACJI SZKOLEŃ SPÓŁKA Z OGRANICZONĄ ODPOWIEDZIALNOŚCIĄ</t>
  </si>
  <si>
    <t>"MDG DORADZTWO GOSPODARCZE" SPÓŁKA Z OGRANICZONA ODPOWIEDZIALNOSCIA</t>
  </si>
  <si>
    <t>Stowarzyszenie Aktywnego Wspierania Gospodarki</t>
  </si>
  <si>
    <t>Euro Forum Marek Gudków</t>
  </si>
  <si>
    <t>WROcomp Szkolenia - Usługi Informatyczne Jerzy Żemła</t>
  </si>
  <si>
    <t>Instytut Doradztwa Sp. z o.o.</t>
  </si>
  <si>
    <t>BBA OFFICE SYSTEM SPÓŁKA Z OGRANICZONA ODPOWIEDZIALNOSCIA SPÓŁKA KOMANDYTOWA</t>
  </si>
  <si>
    <t>Euro-School Szkoła Języków Obcych sp. z o.o.</t>
  </si>
  <si>
    <t>Wielkopolski Instytut Rozwoju Przedsiębiorczości i Edukacji Łukasz Dymek</t>
  </si>
  <si>
    <t>Artur Roman - " WORD " Szkoła Języków Obcych i Biuro Tłumaczeń</t>
  </si>
  <si>
    <t>Edukey Sp. z o.o. (dawniej Edukey Beata Matuszewska, Łukasz Matuszewski s.c.)</t>
  </si>
  <si>
    <t>Wyzsza Szkoła Biznesu i Zarządzania w Ciechanowie</t>
  </si>
  <si>
    <t>LASAK ANNA DORADZTWO I SZKOLENIA</t>
  </si>
  <si>
    <t>SEKA S.A.</t>
  </si>
  <si>
    <t>Pracodawcy Rzeczypospolitej Polskiej</t>
  </si>
  <si>
    <t>Euro-Capital Doradztwo Gospodarcze Piotr Sibilski</t>
  </si>
  <si>
    <t>Europa 2000 Consulting Sp. z o.o.</t>
  </si>
  <si>
    <t>Forecast Consulting Sp. z o.o.</t>
  </si>
  <si>
    <t>BBA TRANSPORT SYSTEM SPÓŁKA Z OGRANICZONĄ ODPOWIEDZIALNOŚCIĄ SPÓŁKA KOMANDYTOWA</t>
  </si>
  <si>
    <t>Agencja - Centrum Kształcenia i Doskonalenia Sp. z o.o.</t>
  </si>
  <si>
    <t>Psychologiczne Centrum Szkoleniowo-Terapeutyczne Acceptus Iwona Urbańska</t>
  </si>
  <si>
    <t>Centrum Edukacji "EDUS" Jerzy Kuś</t>
  </si>
  <si>
    <t>Centrum Edukacyjno-Doradcze</t>
  </si>
  <si>
    <t>PROFESSIONAL GRACJAN GRELA</t>
  </si>
  <si>
    <t>Fundacja Promocji i Edukacji Prawnej LEX NOSTRA</t>
  </si>
  <si>
    <t>TOTAL ENGLISH Michał Mitkowski</t>
  </si>
  <si>
    <t>TOWARZYSTWO ALTUM, PROGRAMY SPOŁECZNO-GOSPODARCZE</t>
  </si>
  <si>
    <t>ML s.c.</t>
  </si>
  <si>
    <t>Centrum Szkoleń i Innowacji Grzegorz Miszczak</t>
  </si>
  <si>
    <t>EduArt Paweł Mieszkowski</t>
  </si>
  <si>
    <t>"NETRIX GROUP" SPÓŁKA Z OGRANICZONA ODPOWIEDZIALNOSCIA</t>
  </si>
  <si>
    <t xml:space="preserve">Fundacja Rozwoju Lubelszczyzny </t>
  </si>
  <si>
    <t>Egzam S.C. Hubert Cytawa Anna Kotłowska</t>
  </si>
  <si>
    <t>Ośrodek Szkolenia Dokształcania i Doskonalenia Kadr KURSOR Piotr Wasak</t>
  </si>
  <si>
    <t>Zakład Doskonalenia Zawodowego w Kielcach</t>
  </si>
  <si>
    <t>Uczelnia Techniczno-Handlowa im. Heleny Chodkowskiej</t>
  </si>
  <si>
    <t>RPMA.10.02.00-14-4811/16</t>
  </si>
  <si>
    <t>Kursy kluczowych kompetencji</t>
  </si>
  <si>
    <t>Helio Marcin Czyż</t>
  </si>
  <si>
    <t>Akademia językowo - komputerowa</t>
  </si>
  <si>
    <t>A-CODIT Marcin Kaczyński</t>
  </si>
  <si>
    <t>Certyfikowane szkolenia komputerowe ECDL Base</t>
  </si>
  <si>
    <t xml:space="preserve">Wyższa szkoła Menedżerska Oddział Zamiejscowy w Ciechanowie </t>
  </si>
  <si>
    <t xml:space="preserve">Kwalifikacje to podstawa - zwiększenie kompetencji językowych i komputerowych mieszkańców subregionu radomskiego </t>
  </si>
  <si>
    <t>Centrum Edukacji Sp. z o. o.</t>
  </si>
  <si>
    <t>TIK na TAK - rozwój kompetencji cyfrowych osób dorosłych</t>
  </si>
  <si>
    <t>DGA S.A.</t>
  </si>
  <si>
    <t>Certyfikowane kursy językowe dla osób dorosłych z woj. mazowieckiego</t>
  </si>
  <si>
    <t>Advance Ewelina Podziomek</t>
  </si>
  <si>
    <t>MAZOWIECKA AK@DEMIA ICT</t>
  </si>
  <si>
    <t>Signa Sp. z o.o.</t>
  </si>
  <si>
    <t>Buduj przyszłość "na językach"!</t>
  </si>
  <si>
    <t>BWRz Spółka z ograniczoną odpowedzialnością</t>
  </si>
  <si>
    <t>Podstawowe kompetencje w zakresie języka angielskiego dla mieszkańców słabo zurbanizowanych regionów Mazowsza</t>
  </si>
  <si>
    <t>Centrum Nauczania Języków Obcych NORTON I Piotr Robert Szmigiel</t>
  </si>
  <si>
    <t xml:space="preserve">Podnoszenie kompetencji językowych i cyfrowych mieszkańców regionu płockiego.
</t>
  </si>
  <si>
    <t>Grupa Szkoleniowo Doradcza Europlus Sp. z o. o.</t>
  </si>
  <si>
    <t>Detektyw TIK na tropie kompetencji</t>
  </si>
  <si>
    <t>Fundacja Eudajmonia</t>
  </si>
  <si>
    <t xml:space="preserve">Kompetencje na miarę potrzeb regionalnego rynku pracy - projekt wspierający mieszkańców Gminy Błonie </t>
  </si>
  <si>
    <t>Gmina Błonie</t>
  </si>
  <si>
    <t xml:space="preserve">„Program podnoszenia kompetencji cyfrowych wśród osób dorosłych w woj. mazowieckim”  </t>
  </si>
  <si>
    <t>"ONLINE-SKILLS" SPOŁKA Z OGRANICZONĄ ODPOWIEDZIALNOŚCIĄ</t>
  </si>
  <si>
    <t>Mazowiecka Akademia Umiejętności Cyfrowych</t>
  </si>
  <si>
    <t>Zakład Doskonalenia Zawodowego w Warszawie</t>
  </si>
  <si>
    <t>AKADEMIA ZNAJOMOŚCI J. ANGIELSKIEGO</t>
  </si>
  <si>
    <t>Centrum Szkoleniowe LIFE Katarzyna Sawicka-Gąsior</t>
  </si>
  <si>
    <t>Nowe-lepsze kompetencje językowe i cyfrowe Mazowsza</t>
  </si>
  <si>
    <t>VIAMED s.c. Jerzy Wieczorek Joanna Mirowska-Wieczorek Pracownia Rozwoju Osobistego SELF</t>
  </si>
  <si>
    <t>Kompetencje cyfrowe w zasięgu ręki</t>
  </si>
  <si>
    <t>Fundacja Instytut Rozwoju Zasobów Ludzkich</t>
  </si>
  <si>
    <t>Profesjonalna obsługa komputera</t>
  </si>
  <si>
    <t>Fundacja Rozwoju</t>
  </si>
  <si>
    <t>Nauka języków obcych szansą na lepsze jutro</t>
  </si>
  <si>
    <t>New English School Michalina Gromadzka-Róg</t>
  </si>
  <si>
    <t>Z komputerem na TIK</t>
  </si>
  <si>
    <t>Spectrum Consulting Anna Dytko</t>
  </si>
  <si>
    <t>Nowe umiejętności - nowe perspektywy.</t>
  </si>
  <si>
    <t>CNJA Edukacja-Witold Szaszkiewicz sp.j.</t>
  </si>
  <si>
    <t>Kompetencje informatyczne szansą na mazowieckim rynku pracy - program rozwoju kompetencji i umiejętności TIK osób z grup defaworyzowanych na rynku pracy</t>
  </si>
  <si>
    <t>Dolnosląski Inkubator Przedsiębiorczości i Arbitrażu Sp. z o o.</t>
  </si>
  <si>
    <t>Certyfikuj swoje kompetencje na Mazowszu</t>
  </si>
  <si>
    <t>Eurodoradztwo Sp. z o.o.</t>
  </si>
  <si>
    <t>Podniesienie kompetencji = wzmocnienie pozycji na rynku pracy.</t>
  </si>
  <si>
    <t>Szkolenia i Edukacja Sp.zo.o.sp.k.</t>
  </si>
  <si>
    <t>Akademia kompetencji językowych i ICT</t>
  </si>
  <si>
    <t>Consultor Spółka z ograniczoną odpowiedzielnością</t>
  </si>
  <si>
    <t xml:space="preserve">KURSY JĘZYKA ANGIELSKIEGO DLA DOROSŁYCH - AmeAnglo DOBRA SZKOŁA </t>
  </si>
  <si>
    <t>AmerAnglo Dobra Szkoła Barbara Uzunowa-Drymer</t>
  </si>
  <si>
    <t>Mazowszanie podnoszą kompetencje z języka angielskiego</t>
  </si>
  <si>
    <t>"Verva" Kursy językowe dla firm</t>
  </si>
  <si>
    <t xml:space="preserve">Konkurencyjni na mazowieckim rynku pracy </t>
  </si>
  <si>
    <t>Inwenta Spółka z o.o.</t>
  </si>
  <si>
    <t>Certyfikat ECDL - komputerowe vademecum dla każdego!</t>
  </si>
  <si>
    <t>4AM GROUP MAREK BIERNAT</t>
  </si>
  <si>
    <t>Ty i TIK.</t>
  </si>
  <si>
    <t>Polska Izba Młodych Przedsiębiorców</t>
  </si>
  <si>
    <t>Angielski przepustką do kariery!</t>
  </si>
  <si>
    <t>Łukaszuk Andrzej Proword</t>
  </si>
  <si>
    <t>Sukces z językiem angielskim i niemieckim i ICT</t>
  </si>
  <si>
    <t>Cityschool s.c. Paweł Kędzierski Piotr Kossowski</t>
  </si>
  <si>
    <t>KLUCZOWE KOMPETENCJE KLUCZEM DO SUKCESU - program podnoszenia kompetencji komputerowych i językowych osób o niskich kwalifikacjach</t>
  </si>
  <si>
    <t>Fundacja Hominem</t>
  </si>
  <si>
    <t>Cyfrowy zawrót głowy</t>
  </si>
  <si>
    <t>Centrum Szkoleniowe Green Pencil Paweł Bieniawski</t>
  </si>
  <si>
    <t>JĘZYK ANGIELSKI I KOMPUTER - MAZOWIECKI STARTER.</t>
  </si>
  <si>
    <t>Open Education Group Sp. z o.o.</t>
  </si>
  <si>
    <t>Stawiam na e-Rozwój - wzrost szans na rynku pracy osób dorosłych o niskich kwalifikacjach z woj. mazowieckiego, poprzez nabycie lub podniesienie kwalifikacji i kompetencji w zakresie TIK</t>
  </si>
  <si>
    <t>PM Group LAAX Sp. z o.o. Sp. k.</t>
  </si>
  <si>
    <t>ECCC- szkolenie komputerowe dla Ciebie</t>
  </si>
  <si>
    <t>Cech Rzemiosł Różnych i Przedsiębiorczości w Wyszkowie</t>
  </si>
  <si>
    <t>Moje kompetencje kluczowe.</t>
  </si>
  <si>
    <t>Melting Pot Piotr Kossowski</t>
  </si>
  <si>
    <t>Wiedza i umiejętności, kwalifikacje i kompetencje - dźwigniami rozwoju społeczności gminy Jakubów</t>
  </si>
  <si>
    <t>Gmina Jakubów</t>
  </si>
  <si>
    <t>Język angielski i obsługa komputera w służbie przyszłości</t>
  </si>
  <si>
    <t>Mazowiecka Grupa Szkoleniowo-Doradcza Kajetan Kisielewski</t>
  </si>
  <si>
    <t>Zdobądź kompetencje językowe lub cyfrowe</t>
  </si>
  <si>
    <t>7 Cubes sp. z o.o.</t>
  </si>
  <si>
    <t>Twoje nowe kompetencje</t>
  </si>
  <si>
    <t>Kalatea Spółka z ograniczoną odpowiedzialnością</t>
  </si>
  <si>
    <t>RPMA.10.02.00-14-4915/16</t>
  </si>
  <si>
    <t>RPMA.10.02.00-14-4751/16</t>
  </si>
  <si>
    <t>RPMA.10.02.00-14-4824/16</t>
  </si>
  <si>
    <t>RPMA.10.02.00-14-4774/16</t>
  </si>
  <si>
    <t>RPMA.10.02.00-14-4892/16</t>
  </si>
  <si>
    <t>RPMA.10.02.00-14-4639/16</t>
  </si>
  <si>
    <t>RPMA.10.02.00-14-4625/16</t>
  </si>
  <si>
    <t>RPMA.10.02.00-14-5039/16</t>
  </si>
  <si>
    <t>RPMA.10.02.00-14-4818/16</t>
  </si>
  <si>
    <t>RPMA.10.02.00-14-4746/16</t>
  </si>
  <si>
    <t>RPMA.10.02.00-14-4740/16</t>
  </si>
  <si>
    <t>RPMA.10.02.00-14-4959/16</t>
  </si>
  <si>
    <t>RPMA.10.02.00-14-4809/16</t>
  </si>
  <si>
    <t>RPMA.10.02.00-14-4816/16</t>
  </si>
  <si>
    <t>RPMA.10.02.00-14-4991/16</t>
  </si>
  <si>
    <t>RPMA.10.02.00-14-4821/16</t>
  </si>
  <si>
    <t>RPMA.10.02.00-14-5003/16</t>
  </si>
  <si>
    <t>RPMA.10.02.00-14-4985/16</t>
  </si>
  <si>
    <t>RPMA.10.02.00-14-4870/16</t>
  </si>
  <si>
    <t>RPMA.10.02.00-14-4800/16</t>
  </si>
  <si>
    <t>RPMA.10.02.00-14-4885/16</t>
  </si>
  <si>
    <t>RPMA.10.02.00-14-4683/16</t>
  </si>
  <si>
    <t>RPMA.10.02.00-14-4861/16</t>
  </si>
  <si>
    <t>RPMA.10.02.00-14-4626/16</t>
  </si>
  <si>
    <t>RPMA.10.02.00-14-4661/16</t>
  </si>
  <si>
    <t>RPMA.10.02.00-14-4970/16</t>
  </si>
  <si>
    <t>RPMA.10.02.00-14-4741/16</t>
  </si>
  <si>
    <t>RPMA.10.02.00-14-4884/16</t>
  </si>
  <si>
    <t>RPMA.10.02.00-14-4804/16</t>
  </si>
  <si>
    <t>RPMA.10.02.00-14-4672/16</t>
  </si>
  <si>
    <t>RPMA.10.02.00-14-5011/16</t>
  </si>
  <si>
    <t>RPMA.10.02.00-14-4797/16</t>
  </si>
  <si>
    <t>RPMA.10.02.00-14-4982/16</t>
  </si>
  <si>
    <t>RPMA.10.02.00-14-4619/16</t>
  </si>
  <si>
    <t>RPMA.10.02.00-14-4618/16</t>
  </si>
  <si>
    <t>RPMA.10.02.00-14-4984/16</t>
  </si>
  <si>
    <t>RPMA.10.02.00-14-4665/16</t>
  </si>
  <si>
    <t>RPMA.10.02.00-14-4674/16</t>
  </si>
  <si>
    <t>RPMA.10.02.00-14-4750/16</t>
  </si>
  <si>
    <t>RPMA.10.02.00-14-4643/16</t>
  </si>
  <si>
    <t>RPMA.10.02.00-14-4851/16</t>
  </si>
  <si>
    <t>RPMA.10.02.00-14-4776/16</t>
  </si>
  <si>
    <t>TIK i do przodu!</t>
  </si>
  <si>
    <t>KUPLAPTOPA.PL</t>
  </si>
  <si>
    <t>RPMA.10.02.00-14-5027/16</t>
  </si>
  <si>
    <t>TIK na TAK! Certyfikowane szkolenia ICT dla osób dorosłych</t>
  </si>
  <si>
    <t>NETBUD TOMASZ OSTATEK</t>
  </si>
  <si>
    <t>RPMA.10.02.00-14-4896/16</t>
  </si>
  <si>
    <t>Kompetencje językowe i cyfrowe Twoją szansą na rynku pracy</t>
  </si>
  <si>
    <t>Zbigniew Dubicki NAVIGATOR TRAINING DIRECTION</t>
  </si>
  <si>
    <t>RPMA.10.02.00-14-4954/16</t>
  </si>
  <si>
    <t>Podwyższenie kompetencji osób dorosłych w zakresie ICT i języków obcych z terenu Dzielnicy Bielany m. st. Warszawy</t>
  </si>
  <si>
    <t>Miasto Stołeczne Warszawa / Dzielnica Bielany m.st. Warszawy</t>
  </si>
  <si>
    <t>RPMA.10.02.00-14-4738/16</t>
  </si>
  <si>
    <t>Certyfikacja IT Twoją szansą na rynku pracy.</t>
  </si>
  <si>
    <t>Szkoła Główna Gospodarstwa Wiejskiego w Warszawie</t>
  </si>
  <si>
    <t>RPMA.10.02.00-14-4723/16</t>
  </si>
  <si>
    <t>Kwalifikacje cyfrowe przepustką mieszkańców subregionu radomskiego do lepszej pracy.</t>
  </si>
  <si>
    <t>"Leute Zentrum" Łukasz Wójcikowski</t>
  </si>
  <si>
    <t>RPMA.10.02.00-14-4850/16</t>
  </si>
  <si>
    <t>Jolanta Woźnica "PERSONA" Ośrodek Szkoleniowo-Doradczy</t>
  </si>
  <si>
    <t xml:space="preserve">MEM Mazowieckie e-Możliwości -Szkolenia Zwiększające Kompetencje Cyfrowe </t>
  </si>
  <si>
    <t>RPMA.10.02.00-14-4805/16</t>
  </si>
  <si>
    <t>Akademia Pana TIKa</t>
  </si>
  <si>
    <t>ARGOS Agnieszka Salm</t>
  </si>
  <si>
    <t>RPMA.10.02.00-14-4609/16</t>
  </si>
  <si>
    <t>TIK - kompetencje z przyszłością</t>
  </si>
  <si>
    <t>Centrum Kształcenia Zawodowego PROFFES</t>
  </si>
  <si>
    <t>Wartość projektu ogółem</t>
  </si>
  <si>
    <t>Wydatki kwlifikowalne</t>
  </si>
  <si>
    <t>Wnioskowane dofinansowanie ogółem (UE+BP)</t>
  </si>
  <si>
    <t>Wnioskowane dofinansowanie (UE)</t>
  </si>
  <si>
    <t>Wnioskowane dofinansowanie (BP)</t>
  </si>
  <si>
    <t>Liczba punktów uzyskanych przez projekt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</si>
  <si>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</si>
  <si>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</si>
  <si>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</si>
  <si>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</si>
  <si>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</si>
  <si>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Analiza wykorzystania alokacji w ramach konkursu nr RPMA.</t>
  </si>
  <si>
    <t>Alokacja ogółem
(EUR)</t>
  </si>
  <si>
    <t>UE
(EUR)</t>
  </si>
  <si>
    <t>BP
(EUR)</t>
  </si>
  <si>
    <t>Alokacja ogółem
(PLN)</t>
  </si>
  <si>
    <t>UE
(PLN)</t>
  </si>
  <si>
    <t>BP
(PLN)</t>
  </si>
  <si>
    <t>nd.</t>
  </si>
  <si>
    <t>nie kwalifikuje się do dofinansowania</t>
  </si>
  <si>
    <t>pozytywnie oceniony po procedurze odwoławczej</t>
  </si>
  <si>
    <t>Kurs Euro EBC z dn. 29 listopada 2016 r.</t>
  </si>
  <si>
    <r>
      <t>Alokacja na konkurs</t>
    </r>
    <r>
      <rPr>
        <b/>
        <sz val="16"/>
        <color theme="1"/>
        <rFont val="Arial"/>
        <family val="2"/>
        <charset val="238"/>
      </rPr>
      <t xml:space="preserve"> po </t>
    </r>
    <r>
      <rPr>
        <sz val="16"/>
        <color theme="1"/>
        <rFont val="Arial"/>
        <family val="2"/>
        <charset val="238"/>
      </rPr>
      <t xml:space="preserve">zwiększeniu </t>
    </r>
  </si>
  <si>
    <r>
      <t xml:space="preserve">Alokacja na konkurs </t>
    </r>
    <r>
      <rPr>
        <b/>
        <sz val="16"/>
        <color theme="1"/>
        <rFont val="Arial"/>
        <family val="2"/>
        <charset val="238"/>
      </rPr>
      <t xml:space="preserve">przed </t>
    </r>
    <r>
      <rPr>
        <sz val="16"/>
        <color theme="1"/>
        <rFont val="Arial"/>
        <family val="2"/>
        <charset val="238"/>
      </rPr>
      <t>zwiększeniem</t>
    </r>
  </si>
  <si>
    <t>Lista projektów wybranych do dofinansowania w trybie konkursowym dla Regionalnego Programu Operacyjnego Województwa Mazowieckiego 2014-2020 dla konkursu nr RPMA.10.02.00-IP.01-14-015/16 dla Osi Priorytetowej X Edukacja dla rozwoju regionu, Działania 102.  Upowszechnianie kompetencji kluczowych wśród osób dorosłych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</si>
</sst>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0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 readingOrder="1"/>
    </xf>
    <xf numFmtId="2" fontId="2" fillId="5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0" borderId="0" xfId="0" applyFont="1"/>
    <xf numFmtId="0" fontId="8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4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4" fontId="11" fillId="0" borderId="1" xfId="7" applyNumberFormat="1" applyFont="1" applyBorder="1" applyAlignment="1">
      <alignment horizontal="center" vertical="center"/>
    </xf>
    <xf numFmtId="4" fontId="11" fillId="0" borderId="1" xfId="7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/>
    </xf>
    <xf numFmtId="0" fontId="12" fillId="0" borderId="1" xfId="7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4" applyNumberFormat="1" applyFont="1" applyFill="1" applyBorder="1" applyAlignment="1">
      <alignment horizontal="center" vertical="center"/>
    </xf>
    <xf numFmtId="0" fontId="13" fillId="2" borderId="1" xfId="7" applyFont="1" applyFill="1" applyBorder="1" applyAlignment="1">
      <alignment horizontal="center" vertical="center" wrapText="1" readingOrder="1"/>
    </xf>
    <xf numFmtId="0" fontId="13" fillId="5" borderId="2" xfId="7" applyFont="1" applyFill="1" applyBorder="1" applyAlignment="1">
      <alignment horizontal="center" vertical="center" wrapText="1" readingOrder="1"/>
    </xf>
    <xf numFmtId="0" fontId="0" fillId="0" borderId="0" xfId="0" applyFill="1" applyAlignment="1"/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" xfId="7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0" fontId="9" fillId="6" borderId="0" xfId="0" applyFont="1" applyFill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2" fillId="4" borderId="0" xfId="4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4" fontId="9" fillId="6" borderId="0" xfId="0" applyNumberFormat="1" applyFont="1" applyFill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/>
    </xf>
    <xf numFmtId="4" fontId="2" fillId="8" borderId="1" xfId="7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2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4" fontId="9" fillId="8" borderId="0" xfId="0" applyNumberFormat="1" applyFont="1" applyFill="1" applyAlignment="1">
      <alignment horizontal="center" vertical="center"/>
    </xf>
    <xf numFmtId="4" fontId="9" fillId="8" borderId="7" xfId="0" applyNumberFormat="1" applyFont="1" applyFill="1" applyBorder="1" applyAlignment="1">
      <alignment horizontal="center" vertical="center"/>
    </xf>
    <xf numFmtId="4" fontId="9" fillId="4" borderId="1" xfId="4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9">
    <cellStyle name="Dziesiętny" xfId="4" builtinId="3"/>
    <cellStyle name="Dziesiętny 2" xfId="8"/>
    <cellStyle name="Normalny" xfId="0" builtinId="0"/>
    <cellStyle name="Normalny 2" xfId="2"/>
    <cellStyle name="Normalny 2 2" xfId="7"/>
    <cellStyle name="Normalny 3" xfId="5"/>
    <cellStyle name="Normalny 4" xfId="6"/>
    <cellStyle name="Procentowy 2" xfId="3"/>
    <cellStyle name="Styl 1" xfId="1"/>
  </cellStyles>
  <dxfs count="10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C0C0C0"/>
      <color rgb="FFCCECFF"/>
      <color rgb="FFCCFFFF"/>
      <color rgb="FFFFFFFF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244928</xdr:colOff>
      <xdr:row>1</xdr:row>
      <xdr:rowOff>76199</xdr:rowOff>
    </xdr:from>
    <xdr:to>
      <xdr:col>8</xdr:col>
      <xdr:colOff>855838</xdr:colOff>
      <xdr:row>1</xdr:row>
      <xdr:rowOff>966106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5321" y="266699"/>
          <a:ext cx="9804391" cy="8899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3" displayName="Tabela3" ref="C130:I135" totalsRowShown="0" headerRowDxfId="9" dataDxfId="7" headerRowBorderDxfId="8">
  <tableColumns count="7">
    <tableColumn id="1" name="Analiza wykorzystania alokacji w ramach konkursu nr RPMA.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H114</calculatedColumnFormula>
    </tableColumn>
    <tableColumn id="7" name="BP_x000a_(PLN)" dataDxfId="0">
      <calculatedColumnFormula>I114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8"/>
  <sheetViews>
    <sheetView tabSelected="1" view="pageBreakPreview" zoomScale="70" zoomScaleNormal="85" zoomScaleSheetLayoutView="70" workbookViewId="0">
      <selection activeCell="K2" sqref="K2"/>
    </sheetView>
  </sheetViews>
  <sheetFormatPr defaultRowHeight="15"/>
  <cols>
    <col min="1" max="1" width="7.28515625" customWidth="1"/>
    <col min="2" max="2" width="20.5703125" customWidth="1"/>
    <col min="3" max="3" width="25.140625" style="3" customWidth="1"/>
    <col min="4" max="4" width="40.85546875" customWidth="1"/>
    <col min="5" max="5" width="32.5703125" customWidth="1"/>
    <col min="6" max="8" width="21.42578125" style="33" customWidth="1"/>
    <col min="9" max="11" width="21.42578125" style="35" customWidth="1"/>
    <col min="12" max="12" width="13.7109375" style="35" customWidth="1"/>
    <col min="13" max="13" width="21.42578125" customWidth="1"/>
    <col min="14" max="14" width="26.7109375" customWidth="1"/>
  </cols>
  <sheetData>
    <row r="1" spans="1:25" ht="33.75" customHeight="1"/>
    <row r="2" spans="1:25" ht="84" customHeight="1">
      <c r="A2" s="2"/>
      <c r="B2" s="2"/>
      <c r="C2" s="41"/>
      <c r="D2" s="2"/>
      <c r="E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6.25" customHeight="1">
      <c r="A3" s="79" t="s">
        <v>381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4"/>
    </row>
    <row r="4" spans="1:25" s="5" customFormat="1" ht="99" customHeight="1">
      <c r="A4" s="6" t="s">
        <v>0</v>
      </c>
      <c r="B4" s="6" t="s">
        <v>3</v>
      </c>
      <c r="C4" s="6" t="s">
        <v>4</v>
      </c>
      <c r="D4" s="6" t="s">
        <v>1</v>
      </c>
      <c r="E4" s="6" t="s">
        <v>2</v>
      </c>
      <c r="F4" s="34" t="s">
        <v>357</v>
      </c>
      <c r="G4" s="34" t="s">
        <v>358</v>
      </c>
      <c r="H4" s="6" t="s">
        <v>359</v>
      </c>
      <c r="I4" s="36" t="s">
        <v>360</v>
      </c>
      <c r="J4" s="36" t="s">
        <v>361</v>
      </c>
      <c r="K4" s="6" t="s">
        <v>362</v>
      </c>
      <c r="L4" s="36" t="s">
        <v>363</v>
      </c>
      <c r="M4" s="6" t="s">
        <v>364</v>
      </c>
    </row>
    <row r="5" spans="1:25" ht="65.25" customHeight="1">
      <c r="A5" s="48">
        <v>1</v>
      </c>
      <c r="B5" s="49" t="s">
        <v>8</v>
      </c>
      <c r="C5" s="42" t="s">
        <v>9</v>
      </c>
      <c r="D5" s="12" t="s">
        <v>34</v>
      </c>
      <c r="E5" s="12" t="s">
        <v>59</v>
      </c>
      <c r="F5" s="13">
        <v>1999219.54</v>
      </c>
      <c r="G5" s="13">
        <v>1999219.54</v>
      </c>
      <c r="H5" s="13">
        <v>1799297.59</v>
      </c>
      <c r="I5" s="13">
        <f>F5*0.8</f>
        <v>1599375.6320000002</v>
      </c>
      <c r="J5" s="13">
        <f>H5-I5</f>
        <v>199921.95799999987</v>
      </c>
      <c r="K5" s="17">
        <v>116</v>
      </c>
      <c r="L5" s="13" t="s">
        <v>375</v>
      </c>
      <c r="M5" s="17"/>
    </row>
    <row r="6" spans="1:25" ht="65.25" customHeight="1">
      <c r="A6" s="48">
        <v>2</v>
      </c>
      <c r="B6" s="49" t="s">
        <v>8</v>
      </c>
      <c r="C6" s="42" t="s">
        <v>10</v>
      </c>
      <c r="D6" s="12" t="s">
        <v>35</v>
      </c>
      <c r="E6" s="12" t="s">
        <v>60</v>
      </c>
      <c r="F6" s="13">
        <v>968999.6</v>
      </c>
      <c r="G6" s="13">
        <v>968999.6</v>
      </c>
      <c r="H6" s="13">
        <v>863399.6</v>
      </c>
      <c r="I6" s="13">
        <f t="shared" ref="I6:I31" si="0">F6*0.8</f>
        <v>775199.68</v>
      </c>
      <c r="J6" s="13">
        <f t="shared" ref="J6:J62" si="1">H6-I6</f>
        <v>88199.919999999925</v>
      </c>
      <c r="K6" s="17">
        <v>115.5</v>
      </c>
      <c r="L6" s="13" t="s">
        <v>375</v>
      </c>
      <c r="M6" s="17"/>
    </row>
    <row r="7" spans="1:25" ht="65.25" customHeight="1">
      <c r="A7" s="48">
        <v>3</v>
      </c>
      <c r="B7" s="49" t="s">
        <v>8</v>
      </c>
      <c r="C7" s="43" t="s">
        <v>11</v>
      </c>
      <c r="D7" s="15" t="s">
        <v>36</v>
      </c>
      <c r="E7" s="15" t="s">
        <v>61</v>
      </c>
      <c r="F7" s="16">
        <v>653355.35</v>
      </c>
      <c r="G7" s="16">
        <v>653355.35</v>
      </c>
      <c r="H7" s="16">
        <v>588019.35</v>
      </c>
      <c r="I7" s="13">
        <f t="shared" si="0"/>
        <v>522684.28</v>
      </c>
      <c r="J7" s="13">
        <f t="shared" si="1"/>
        <v>65335.069999999949</v>
      </c>
      <c r="K7" s="18">
        <v>115.5</v>
      </c>
      <c r="L7" s="13" t="s">
        <v>375</v>
      </c>
      <c r="M7" s="18"/>
    </row>
    <row r="8" spans="1:25" ht="65.25" customHeight="1">
      <c r="A8" s="48">
        <v>4</v>
      </c>
      <c r="B8" s="49" t="s">
        <v>8</v>
      </c>
      <c r="C8" s="42" t="s">
        <v>12</v>
      </c>
      <c r="D8" s="12" t="s">
        <v>37</v>
      </c>
      <c r="E8" s="12" t="s">
        <v>62</v>
      </c>
      <c r="F8" s="13">
        <v>1983646.27</v>
      </c>
      <c r="G8" s="13">
        <v>1983646.27</v>
      </c>
      <c r="H8" s="13">
        <v>1785281.64</v>
      </c>
      <c r="I8" s="13">
        <f t="shared" si="0"/>
        <v>1586917.0160000001</v>
      </c>
      <c r="J8" s="13">
        <f t="shared" si="1"/>
        <v>198364.62399999984</v>
      </c>
      <c r="K8" s="19">
        <v>115</v>
      </c>
      <c r="L8" s="13" t="s">
        <v>375</v>
      </c>
      <c r="M8" s="19"/>
    </row>
    <row r="9" spans="1:25" ht="65.25" customHeight="1">
      <c r="A9" s="48">
        <v>5</v>
      </c>
      <c r="B9" s="49" t="s">
        <v>8</v>
      </c>
      <c r="C9" s="42" t="s">
        <v>13</v>
      </c>
      <c r="D9" s="12" t="s">
        <v>38</v>
      </c>
      <c r="E9" s="12" t="s">
        <v>63</v>
      </c>
      <c r="F9" s="13">
        <v>554852.5</v>
      </c>
      <c r="G9" s="13">
        <v>554852.5</v>
      </c>
      <c r="H9" s="13">
        <v>499352.5</v>
      </c>
      <c r="I9" s="13">
        <f t="shared" si="0"/>
        <v>443882</v>
      </c>
      <c r="J9" s="13">
        <f t="shared" si="1"/>
        <v>55470.5</v>
      </c>
      <c r="K9" s="17">
        <v>115</v>
      </c>
      <c r="L9" s="13" t="s">
        <v>375</v>
      </c>
      <c r="M9" s="17"/>
    </row>
    <row r="10" spans="1:25" ht="65.25" customHeight="1">
      <c r="A10" s="48">
        <v>6</v>
      </c>
      <c r="B10" s="49" t="s">
        <v>8</v>
      </c>
      <c r="C10" s="42" t="s">
        <v>14</v>
      </c>
      <c r="D10" s="12" t="s">
        <v>39</v>
      </c>
      <c r="E10" s="12" t="s">
        <v>64</v>
      </c>
      <c r="F10" s="13">
        <v>468900</v>
      </c>
      <c r="G10" s="13">
        <v>468900</v>
      </c>
      <c r="H10" s="13">
        <v>422010</v>
      </c>
      <c r="I10" s="13">
        <f t="shared" si="0"/>
        <v>375120</v>
      </c>
      <c r="J10" s="13">
        <f t="shared" si="1"/>
        <v>46890</v>
      </c>
      <c r="K10" s="17">
        <v>114.5</v>
      </c>
      <c r="L10" s="13" t="s">
        <v>375</v>
      </c>
      <c r="M10" s="17"/>
    </row>
    <row r="11" spans="1:25" ht="65.25" customHeight="1">
      <c r="A11" s="48">
        <v>7</v>
      </c>
      <c r="B11" s="49" t="s">
        <v>8</v>
      </c>
      <c r="C11" s="42" t="s">
        <v>15</v>
      </c>
      <c r="D11" s="12" t="s">
        <v>40</v>
      </c>
      <c r="E11" s="12" t="s">
        <v>65</v>
      </c>
      <c r="F11" s="13">
        <v>725323.7</v>
      </c>
      <c r="G11" s="13">
        <v>725323.7</v>
      </c>
      <c r="H11" s="13">
        <v>652791.32999999996</v>
      </c>
      <c r="I11" s="13">
        <f t="shared" si="0"/>
        <v>580258.96</v>
      </c>
      <c r="J11" s="13">
        <f t="shared" si="1"/>
        <v>72532.37</v>
      </c>
      <c r="K11" s="17">
        <v>114.5</v>
      </c>
      <c r="L11" s="13" t="s">
        <v>375</v>
      </c>
      <c r="M11" s="17"/>
    </row>
    <row r="12" spans="1:25" ht="65.25" customHeight="1">
      <c r="A12" s="48">
        <v>8</v>
      </c>
      <c r="B12" s="49" t="s">
        <v>8</v>
      </c>
      <c r="C12" s="42" t="s">
        <v>16</v>
      </c>
      <c r="D12" s="12" t="s">
        <v>41</v>
      </c>
      <c r="E12" s="12" t="s">
        <v>66</v>
      </c>
      <c r="F12" s="13">
        <v>476082.3</v>
      </c>
      <c r="G12" s="13">
        <v>476082.3</v>
      </c>
      <c r="H12" s="13">
        <v>428473.74</v>
      </c>
      <c r="I12" s="13">
        <f t="shared" si="0"/>
        <v>380865.84</v>
      </c>
      <c r="J12" s="13">
        <f t="shared" si="1"/>
        <v>47607.899999999965</v>
      </c>
      <c r="K12" s="19">
        <v>114</v>
      </c>
      <c r="L12" s="13" t="s">
        <v>375</v>
      </c>
      <c r="M12" s="19"/>
    </row>
    <row r="13" spans="1:25" ht="65.25" customHeight="1">
      <c r="A13" s="48">
        <v>9</v>
      </c>
      <c r="B13" s="49" t="s">
        <v>8</v>
      </c>
      <c r="C13" s="42" t="s">
        <v>17</v>
      </c>
      <c r="D13" s="12" t="s">
        <v>42</v>
      </c>
      <c r="E13" s="12" t="s">
        <v>67</v>
      </c>
      <c r="F13" s="13">
        <v>709869.8</v>
      </c>
      <c r="G13" s="13">
        <v>709869.8</v>
      </c>
      <c r="H13" s="13">
        <v>638869.80000000005</v>
      </c>
      <c r="I13" s="13">
        <f t="shared" si="0"/>
        <v>567895.84000000008</v>
      </c>
      <c r="J13" s="13">
        <f t="shared" si="1"/>
        <v>70973.959999999963</v>
      </c>
      <c r="K13" s="19">
        <v>114</v>
      </c>
      <c r="L13" s="13" t="s">
        <v>375</v>
      </c>
      <c r="M13" s="19"/>
    </row>
    <row r="14" spans="1:25" ht="65.25" customHeight="1">
      <c r="A14" s="48">
        <v>10</v>
      </c>
      <c r="B14" s="49" t="s">
        <v>8</v>
      </c>
      <c r="C14" s="42" t="s">
        <v>18</v>
      </c>
      <c r="D14" s="12" t="s">
        <v>43</v>
      </c>
      <c r="E14" s="12" t="s">
        <v>68</v>
      </c>
      <c r="F14" s="13">
        <v>805000</v>
      </c>
      <c r="G14" s="13">
        <v>805000</v>
      </c>
      <c r="H14" s="13">
        <v>724500</v>
      </c>
      <c r="I14" s="13">
        <f t="shared" si="0"/>
        <v>644000</v>
      </c>
      <c r="J14" s="13">
        <f t="shared" si="1"/>
        <v>80500</v>
      </c>
      <c r="K14" s="17">
        <v>114</v>
      </c>
      <c r="L14" s="13" t="s">
        <v>375</v>
      </c>
      <c r="M14" s="17"/>
    </row>
    <row r="15" spans="1:25" ht="65.25" customHeight="1">
      <c r="A15" s="48">
        <v>11</v>
      </c>
      <c r="B15" s="49" t="s">
        <v>8</v>
      </c>
      <c r="C15" s="42" t="s">
        <v>19</v>
      </c>
      <c r="D15" s="12" t="s">
        <v>44</v>
      </c>
      <c r="E15" s="12" t="s">
        <v>69</v>
      </c>
      <c r="F15" s="13">
        <v>633025.25</v>
      </c>
      <c r="G15" s="13">
        <v>633025.25</v>
      </c>
      <c r="H15" s="13">
        <v>569722.72</v>
      </c>
      <c r="I15" s="13">
        <f t="shared" si="0"/>
        <v>506420.2</v>
      </c>
      <c r="J15" s="13">
        <f t="shared" si="1"/>
        <v>63302.51999999996</v>
      </c>
      <c r="K15" s="17">
        <v>114</v>
      </c>
      <c r="L15" s="13" t="s">
        <v>375</v>
      </c>
      <c r="M15" s="17"/>
    </row>
    <row r="16" spans="1:25" ht="65.25" customHeight="1">
      <c r="A16" s="48">
        <v>12</v>
      </c>
      <c r="B16" s="49" t="s">
        <v>8</v>
      </c>
      <c r="C16" s="42" t="s">
        <v>20</v>
      </c>
      <c r="D16" s="12" t="s">
        <v>45</v>
      </c>
      <c r="E16" s="12" t="s">
        <v>70</v>
      </c>
      <c r="F16" s="13">
        <v>993650.17</v>
      </c>
      <c r="G16" s="13">
        <v>993650.17</v>
      </c>
      <c r="H16" s="13">
        <v>894285.15</v>
      </c>
      <c r="I16" s="13">
        <f t="shared" si="0"/>
        <v>794920.13600000006</v>
      </c>
      <c r="J16" s="13">
        <f t="shared" si="1"/>
        <v>99365.013999999966</v>
      </c>
      <c r="K16" s="17">
        <v>113</v>
      </c>
      <c r="L16" s="13" t="s">
        <v>375</v>
      </c>
      <c r="M16" s="17"/>
    </row>
    <row r="17" spans="1:23" ht="65.25" customHeight="1">
      <c r="A17" s="48">
        <v>13</v>
      </c>
      <c r="B17" s="49" t="s">
        <v>8</v>
      </c>
      <c r="C17" s="42" t="s">
        <v>21</v>
      </c>
      <c r="D17" s="12" t="s">
        <v>46</v>
      </c>
      <c r="E17" s="12" t="s">
        <v>71</v>
      </c>
      <c r="F17" s="13">
        <v>878270.2</v>
      </c>
      <c r="G17" s="13">
        <v>878270.2</v>
      </c>
      <c r="H17" s="14">
        <v>788530.68</v>
      </c>
      <c r="I17" s="13">
        <f t="shared" si="0"/>
        <v>702616.16</v>
      </c>
      <c r="J17" s="13">
        <f t="shared" si="1"/>
        <v>85914.520000000019</v>
      </c>
      <c r="K17" s="17">
        <v>113</v>
      </c>
      <c r="L17" s="13" t="s">
        <v>375</v>
      </c>
      <c r="M17" s="17"/>
    </row>
    <row r="18" spans="1:23" ht="65.25" customHeight="1">
      <c r="A18" s="48">
        <v>14</v>
      </c>
      <c r="B18" s="49" t="s">
        <v>8</v>
      </c>
      <c r="C18" s="42" t="s">
        <v>22</v>
      </c>
      <c r="D18" s="12" t="s">
        <v>47</v>
      </c>
      <c r="E18" s="12" t="s">
        <v>72</v>
      </c>
      <c r="F18" s="13">
        <v>682004.71</v>
      </c>
      <c r="G18" s="13">
        <v>682004.71</v>
      </c>
      <c r="H18" s="13">
        <v>613804.23</v>
      </c>
      <c r="I18" s="13">
        <f t="shared" si="0"/>
        <v>545603.76800000004</v>
      </c>
      <c r="J18" s="13">
        <f t="shared" si="1"/>
        <v>68200.461999999941</v>
      </c>
      <c r="K18" s="17">
        <v>112.5</v>
      </c>
      <c r="L18" s="13" t="s">
        <v>375</v>
      </c>
      <c r="M18" s="17"/>
    </row>
    <row r="19" spans="1:23" s="3" customFormat="1" ht="65.25" customHeight="1">
      <c r="A19" s="48">
        <v>15</v>
      </c>
      <c r="B19" s="40" t="s">
        <v>8</v>
      </c>
      <c r="C19" s="45" t="s">
        <v>298</v>
      </c>
      <c r="D19" s="22" t="s">
        <v>269</v>
      </c>
      <c r="E19" s="22" t="s">
        <v>270</v>
      </c>
      <c r="F19" s="21">
        <v>612986.1</v>
      </c>
      <c r="G19" s="21">
        <v>612986.1</v>
      </c>
      <c r="H19" s="21">
        <v>551687.49</v>
      </c>
      <c r="I19" s="26">
        <f t="shared" si="0"/>
        <v>490388.88</v>
      </c>
      <c r="J19" s="13">
        <f t="shared" si="1"/>
        <v>61298.609999999986</v>
      </c>
      <c r="K19" s="20">
        <v>110.5</v>
      </c>
      <c r="L19" s="13" t="s">
        <v>375</v>
      </c>
      <c r="M19" s="23" t="s">
        <v>377</v>
      </c>
      <c r="N19"/>
      <c r="O19"/>
      <c r="P19"/>
      <c r="Q19"/>
      <c r="R19"/>
      <c r="S19"/>
      <c r="T19"/>
      <c r="U19"/>
      <c r="V19"/>
      <c r="W19"/>
    </row>
    <row r="20" spans="1:23" ht="65.25" customHeight="1">
      <c r="A20" s="48">
        <v>16</v>
      </c>
      <c r="B20" s="49" t="s">
        <v>8</v>
      </c>
      <c r="C20" s="42" t="s">
        <v>23</v>
      </c>
      <c r="D20" s="12" t="s">
        <v>48</v>
      </c>
      <c r="E20" s="12" t="s">
        <v>73</v>
      </c>
      <c r="F20" s="13">
        <v>992250</v>
      </c>
      <c r="G20" s="13">
        <v>992250</v>
      </c>
      <c r="H20" s="13">
        <v>893025</v>
      </c>
      <c r="I20" s="13">
        <f t="shared" si="0"/>
        <v>793800</v>
      </c>
      <c r="J20" s="13">
        <f t="shared" si="1"/>
        <v>99225</v>
      </c>
      <c r="K20" s="17">
        <v>110.5</v>
      </c>
      <c r="L20" s="13" t="s">
        <v>375</v>
      </c>
      <c r="M20" s="17"/>
    </row>
    <row r="21" spans="1:23" ht="65.25" customHeight="1">
      <c r="A21" s="48">
        <v>17</v>
      </c>
      <c r="B21" s="49" t="s">
        <v>8</v>
      </c>
      <c r="C21" s="42" t="s">
        <v>24</v>
      </c>
      <c r="D21" s="12" t="s">
        <v>49</v>
      </c>
      <c r="E21" s="12" t="s">
        <v>74</v>
      </c>
      <c r="F21" s="13">
        <v>800112.6</v>
      </c>
      <c r="G21" s="13">
        <v>800112.6</v>
      </c>
      <c r="H21" s="13">
        <v>720100.6</v>
      </c>
      <c r="I21" s="13">
        <f t="shared" si="0"/>
        <v>640090.08000000007</v>
      </c>
      <c r="J21" s="13">
        <f t="shared" si="1"/>
        <v>80010.519999999902</v>
      </c>
      <c r="K21" s="17">
        <v>110.5</v>
      </c>
      <c r="L21" s="13" t="s">
        <v>375</v>
      </c>
      <c r="M21" s="17"/>
    </row>
    <row r="22" spans="1:23" ht="65.25" customHeight="1">
      <c r="A22" s="48">
        <v>18</v>
      </c>
      <c r="B22" s="49" t="s">
        <v>8</v>
      </c>
      <c r="C22" s="42" t="s">
        <v>25</v>
      </c>
      <c r="D22" s="12" t="s">
        <v>50</v>
      </c>
      <c r="E22" s="12" t="s">
        <v>75</v>
      </c>
      <c r="F22" s="13">
        <v>556875</v>
      </c>
      <c r="G22" s="13">
        <v>556875</v>
      </c>
      <c r="H22" s="13">
        <v>501175</v>
      </c>
      <c r="I22" s="13">
        <f t="shared" si="0"/>
        <v>445500</v>
      </c>
      <c r="J22" s="13">
        <f t="shared" si="1"/>
        <v>55675</v>
      </c>
      <c r="K22" s="17">
        <v>110</v>
      </c>
      <c r="L22" s="13" t="s">
        <v>375</v>
      </c>
      <c r="M22" s="17"/>
    </row>
    <row r="23" spans="1:23" ht="65.25" customHeight="1">
      <c r="A23" s="48">
        <v>19</v>
      </c>
      <c r="B23" s="49" t="s">
        <v>8</v>
      </c>
      <c r="C23" s="42" t="s">
        <v>26</v>
      </c>
      <c r="D23" s="12" t="s">
        <v>51</v>
      </c>
      <c r="E23" s="12" t="s">
        <v>76</v>
      </c>
      <c r="F23" s="13">
        <v>919711.35</v>
      </c>
      <c r="G23" s="13">
        <v>919711.35</v>
      </c>
      <c r="H23" s="13">
        <v>827740.21</v>
      </c>
      <c r="I23" s="13">
        <f t="shared" si="0"/>
        <v>735769.08000000007</v>
      </c>
      <c r="J23" s="13">
        <f t="shared" si="1"/>
        <v>91971.129999999888</v>
      </c>
      <c r="K23" s="17">
        <v>110</v>
      </c>
      <c r="L23" s="13" t="s">
        <v>375</v>
      </c>
      <c r="M23" s="17"/>
    </row>
    <row r="24" spans="1:23" ht="65.25" customHeight="1">
      <c r="A24" s="48">
        <v>19</v>
      </c>
      <c r="B24" s="49" t="s">
        <v>8</v>
      </c>
      <c r="C24" s="42" t="s">
        <v>351</v>
      </c>
      <c r="D24" s="12" t="s">
        <v>352</v>
      </c>
      <c r="E24" s="12" t="s">
        <v>353</v>
      </c>
      <c r="F24" s="13">
        <v>470760</v>
      </c>
      <c r="G24" s="13">
        <v>470760</v>
      </c>
      <c r="H24" s="13">
        <v>423684</v>
      </c>
      <c r="I24" s="13">
        <f t="shared" si="0"/>
        <v>376608</v>
      </c>
      <c r="J24" s="13">
        <f t="shared" si="1"/>
        <v>47076</v>
      </c>
      <c r="K24" s="17">
        <v>110</v>
      </c>
      <c r="L24" s="13" t="s">
        <v>375</v>
      </c>
      <c r="M24" s="60" t="s">
        <v>376</v>
      </c>
    </row>
    <row r="25" spans="1:23" ht="65.25" customHeight="1">
      <c r="A25" s="48">
        <v>20</v>
      </c>
      <c r="B25" s="49" t="s">
        <v>8</v>
      </c>
      <c r="C25" s="42" t="s">
        <v>348</v>
      </c>
      <c r="D25" s="12" t="s">
        <v>350</v>
      </c>
      <c r="E25" s="12" t="s">
        <v>349</v>
      </c>
      <c r="F25" s="13">
        <v>990200</v>
      </c>
      <c r="G25" s="13">
        <v>990200</v>
      </c>
      <c r="H25" s="13">
        <v>889400</v>
      </c>
      <c r="I25" s="13">
        <v>792160</v>
      </c>
      <c r="J25" s="13">
        <f t="shared" si="1"/>
        <v>97240</v>
      </c>
      <c r="K25" s="17">
        <v>109.5</v>
      </c>
      <c r="L25" s="13" t="s">
        <v>375</v>
      </c>
      <c r="M25" s="60" t="s">
        <v>377</v>
      </c>
    </row>
    <row r="26" spans="1:23" ht="65.25" customHeight="1">
      <c r="A26" s="48">
        <v>21</v>
      </c>
      <c r="B26" s="49" t="s">
        <v>8</v>
      </c>
      <c r="C26" s="42" t="s">
        <v>27</v>
      </c>
      <c r="D26" s="12" t="s">
        <v>52</v>
      </c>
      <c r="E26" s="12" t="s">
        <v>77</v>
      </c>
      <c r="F26" s="13">
        <v>998750</v>
      </c>
      <c r="G26" s="13">
        <v>998750</v>
      </c>
      <c r="H26" s="13">
        <v>878750</v>
      </c>
      <c r="I26" s="13">
        <f t="shared" si="0"/>
        <v>799000</v>
      </c>
      <c r="J26" s="13">
        <f t="shared" si="1"/>
        <v>79750</v>
      </c>
      <c r="K26" s="17">
        <v>109.5</v>
      </c>
      <c r="L26" s="13" t="s">
        <v>375</v>
      </c>
      <c r="M26" s="17"/>
    </row>
    <row r="27" spans="1:23" ht="65.25" customHeight="1">
      <c r="A27" s="48">
        <v>22</v>
      </c>
      <c r="B27" s="49" t="s">
        <v>8</v>
      </c>
      <c r="C27" s="42" t="s">
        <v>28</v>
      </c>
      <c r="D27" s="12" t="s">
        <v>53</v>
      </c>
      <c r="E27" s="12" t="s">
        <v>78</v>
      </c>
      <c r="F27" s="13">
        <v>786339.6</v>
      </c>
      <c r="G27" s="13">
        <v>786339.6</v>
      </c>
      <c r="H27" s="13">
        <v>707339.6</v>
      </c>
      <c r="I27" s="13">
        <f t="shared" si="0"/>
        <v>629071.68000000005</v>
      </c>
      <c r="J27" s="13">
        <f t="shared" si="1"/>
        <v>78267.919999999925</v>
      </c>
      <c r="K27" s="17">
        <v>108</v>
      </c>
      <c r="L27" s="13" t="s">
        <v>375</v>
      </c>
      <c r="M27" s="17"/>
    </row>
    <row r="28" spans="1:23" ht="65.25" customHeight="1">
      <c r="A28" s="48">
        <v>23</v>
      </c>
      <c r="B28" s="49" t="s">
        <v>8</v>
      </c>
      <c r="C28" s="42" t="s">
        <v>29</v>
      </c>
      <c r="D28" s="12" t="s">
        <v>54</v>
      </c>
      <c r="E28" s="12" t="s">
        <v>79</v>
      </c>
      <c r="F28" s="13">
        <v>482885.55</v>
      </c>
      <c r="G28" s="13">
        <v>482885.55</v>
      </c>
      <c r="H28" s="13">
        <v>433885.55</v>
      </c>
      <c r="I28" s="13">
        <f t="shared" si="0"/>
        <v>386308.44</v>
      </c>
      <c r="J28" s="13">
        <f t="shared" si="1"/>
        <v>47577.109999999986</v>
      </c>
      <c r="K28" s="17">
        <v>108</v>
      </c>
      <c r="L28" s="13" t="s">
        <v>375</v>
      </c>
      <c r="M28" s="17"/>
    </row>
    <row r="29" spans="1:23" ht="65.25" customHeight="1">
      <c r="A29" s="48">
        <v>24</v>
      </c>
      <c r="B29" s="49" t="s">
        <v>8</v>
      </c>
      <c r="C29" s="42" t="s">
        <v>30</v>
      </c>
      <c r="D29" s="12" t="s">
        <v>55</v>
      </c>
      <c r="E29" s="12" t="s">
        <v>80</v>
      </c>
      <c r="F29" s="13">
        <v>969510.7</v>
      </c>
      <c r="G29" s="13">
        <v>969510.7</v>
      </c>
      <c r="H29" s="13">
        <v>872559.63</v>
      </c>
      <c r="I29" s="13">
        <f t="shared" si="0"/>
        <v>775608.56</v>
      </c>
      <c r="J29" s="13">
        <f t="shared" si="1"/>
        <v>96951.069999999949</v>
      </c>
      <c r="K29" s="17">
        <v>108</v>
      </c>
      <c r="L29" s="13" t="s">
        <v>375</v>
      </c>
      <c r="M29" s="17"/>
    </row>
    <row r="30" spans="1:23" ht="65.25" customHeight="1">
      <c r="A30" s="48">
        <v>25</v>
      </c>
      <c r="B30" s="49" t="s">
        <v>8</v>
      </c>
      <c r="C30" s="42" t="s">
        <v>31</v>
      </c>
      <c r="D30" s="12" t="s">
        <v>56</v>
      </c>
      <c r="E30" s="12" t="s">
        <v>81</v>
      </c>
      <c r="F30" s="13">
        <v>835320</v>
      </c>
      <c r="G30" s="13">
        <v>835320</v>
      </c>
      <c r="H30" s="13">
        <v>751788</v>
      </c>
      <c r="I30" s="13">
        <f t="shared" si="0"/>
        <v>668256</v>
      </c>
      <c r="J30" s="13">
        <f t="shared" si="1"/>
        <v>83532</v>
      </c>
      <c r="K30" s="17">
        <v>108</v>
      </c>
      <c r="L30" s="13" t="s">
        <v>375</v>
      </c>
      <c r="M30" s="17"/>
    </row>
    <row r="31" spans="1:23" ht="65.25" customHeight="1">
      <c r="A31" s="48">
        <v>26</v>
      </c>
      <c r="B31" s="49" t="s">
        <v>8</v>
      </c>
      <c r="C31" s="42" t="s">
        <v>32</v>
      </c>
      <c r="D31" s="12" t="s">
        <v>57</v>
      </c>
      <c r="E31" s="12" t="s">
        <v>82</v>
      </c>
      <c r="F31" s="13">
        <v>454414.2</v>
      </c>
      <c r="G31" s="13">
        <v>454414.2</v>
      </c>
      <c r="H31" s="13">
        <v>408972.78</v>
      </c>
      <c r="I31" s="13">
        <f t="shared" si="0"/>
        <v>363531.36000000004</v>
      </c>
      <c r="J31" s="13">
        <f t="shared" si="1"/>
        <v>45441.419999999984</v>
      </c>
      <c r="K31" s="19">
        <v>108</v>
      </c>
      <c r="L31" s="13" t="s">
        <v>375</v>
      </c>
      <c r="M31" s="19"/>
    </row>
    <row r="32" spans="1:23" ht="65.25" customHeight="1">
      <c r="A32" s="48">
        <v>27</v>
      </c>
      <c r="B32" s="48" t="s">
        <v>8</v>
      </c>
      <c r="C32" s="42" t="s">
        <v>33</v>
      </c>
      <c r="D32" s="12" t="s">
        <v>58</v>
      </c>
      <c r="E32" s="12" t="s">
        <v>83</v>
      </c>
      <c r="F32" s="13">
        <v>465000</v>
      </c>
      <c r="G32" s="13">
        <v>465000</v>
      </c>
      <c r="H32" s="13">
        <v>418500</v>
      </c>
      <c r="I32" s="13">
        <f>F32*0.8</f>
        <v>372000</v>
      </c>
      <c r="J32" s="13">
        <f t="shared" si="1"/>
        <v>46500</v>
      </c>
      <c r="K32" s="17">
        <v>107.5</v>
      </c>
      <c r="L32" s="13" t="s">
        <v>375</v>
      </c>
      <c r="M32" s="17"/>
    </row>
    <row r="33" spans="1:23" ht="65.25" customHeight="1">
      <c r="A33" s="48">
        <v>28</v>
      </c>
      <c r="B33" s="40" t="s">
        <v>8</v>
      </c>
      <c r="C33" s="44" t="s">
        <v>84</v>
      </c>
      <c r="D33" s="24" t="s">
        <v>124</v>
      </c>
      <c r="E33" s="24" t="s">
        <v>164</v>
      </c>
      <c r="F33" s="25">
        <v>617248.19999999995</v>
      </c>
      <c r="G33" s="25">
        <v>617248.19999999995</v>
      </c>
      <c r="H33" s="25">
        <v>555523.38</v>
      </c>
      <c r="I33" s="26">
        <f>F33*0.8</f>
        <v>493798.56</v>
      </c>
      <c r="J33" s="13">
        <f t="shared" si="1"/>
        <v>61724.820000000007</v>
      </c>
      <c r="K33" s="29">
        <v>107.5</v>
      </c>
      <c r="L33" s="13" t="s">
        <v>375</v>
      </c>
      <c r="M33" s="29"/>
    </row>
    <row r="34" spans="1:23" ht="65.25" customHeight="1">
      <c r="A34" s="48">
        <v>28</v>
      </c>
      <c r="B34" s="40" t="s">
        <v>8</v>
      </c>
      <c r="C34" s="44" t="s">
        <v>354</v>
      </c>
      <c r="D34" s="24" t="s">
        <v>355</v>
      </c>
      <c r="E34" s="24" t="s">
        <v>356</v>
      </c>
      <c r="F34" s="25">
        <v>481812.5</v>
      </c>
      <c r="G34" s="25">
        <v>481812.5</v>
      </c>
      <c r="H34" s="25">
        <v>432832.5</v>
      </c>
      <c r="I34" s="26">
        <f t="shared" ref="I34" si="2">F34*0.8</f>
        <v>385450</v>
      </c>
      <c r="J34" s="13">
        <f t="shared" si="1"/>
        <v>47382.5</v>
      </c>
      <c r="K34" s="29">
        <v>107.5</v>
      </c>
      <c r="L34" s="13" t="s">
        <v>375</v>
      </c>
      <c r="M34" s="30" t="s">
        <v>376</v>
      </c>
    </row>
    <row r="35" spans="1:23" ht="65.25" customHeight="1">
      <c r="A35" s="48">
        <v>29</v>
      </c>
      <c r="B35" s="40" t="s">
        <v>8</v>
      </c>
      <c r="C35" s="44" t="s">
        <v>85</v>
      </c>
      <c r="D35" s="24" t="s">
        <v>125</v>
      </c>
      <c r="E35" s="24" t="s">
        <v>165</v>
      </c>
      <c r="F35" s="25">
        <v>977511.5</v>
      </c>
      <c r="G35" s="25">
        <v>977511.5</v>
      </c>
      <c r="H35" s="25">
        <v>879760.35</v>
      </c>
      <c r="I35" s="26">
        <f t="shared" ref="I35:I62" si="3">F35*0.8</f>
        <v>782009.20000000007</v>
      </c>
      <c r="J35" s="13">
        <f t="shared" si="1"/>
        <v>97751.149999999907</v>
      </c>
      <c r="K35" s="29">
        <v>107.5</v>
      </c>
      <c r="L35" s="13" t="s">
        <v>375</v>
      </c>
      <c r="M35" s="29"/>
    </row>
    <row r="36" spans="1:23" ht="65.25" customHeight="1">
      <c r="A36" s="48">
        <v>30</v>
      </c>
      <c r="B36" s="40" t="s">
        <v>8</v>
      </c>
      <c r="C36" s="44" t="s">
        <v>86</v>
      </c>
      <c r="D36" s="24" t="s">
        <v>126</v>
      </c>
      <c r="E36" s="24" t="s">
        <v>166</v>
      </c>
      <c r="F36" s="25">
        <v>999030</v>
      </c>
      <c r="G36" s="25">
        <v>999030</v>
      </c>
      <c r="H36" s="25">
        <v>899127</v>
      </c>
      <c r="I36" s="26">
        <f t="shared" si="3"/>
        <v>799224</v>
      </c>
      <c r="J36" s="13">
        <f t="shared" si="1"/>
        <v>99903</v>
      </c>
      <c r="K36" s="29">
        <v>107.5</v>
      </c>
      <c r="L36" s="13" t="s">
        <v>375</v>
      </c>
      <c r="M36" s="29"/>
    </row>
    <row r="37" spans="1:23" ht="65.25" customHeight="1">
      <c r="A37" s="48">
        <v>31</v>
      </c>
      <c r="B37" s="40" t="s">
        <v>8</v>
      </c>
      <c r="C37" s="44" t="s">
        <v>87</v>
      </c>
      <c r="D37" s="24" t="s">
        <v>127</v>
      </c>
      <c r="E37" s="24" t="s">
        <v>167</v>
      </c>
      <c r="F37" s="25">
        <v>470504.9</v>
      </c>
      <c r="G37" s="25">
        <v>470504.9</v>
      </c>
      <c r="H37" s="25">
        <v>422888.9</v>
      </c>
      <c r="I37" s="26">
        <f t="shared" si="3"/>
        <v>376403.92000000004</v>
      </c>
      <c r="J37" s="13">
        <f t="shared" si="1"/>
        <v>46484.979999999981</v>
      </c>
      <c r="K37" s="29">
        <v>107.5</v>
      </c>
      <c r="L37" s="13" t="s">
        <v>375</v>
      </c>
      <c r="M37" s="29"/>
    </row>
    <row r="38" spans="1:23" ht="65.25" customHeight="1">
      <c r="A38" s="48">
        <v>32</v>
      </c>
      <c r="B38" s="40" t="s">
        <v>8</v>
      </c>
      <c r="C38" s="44" t="s">
        <v>88</v>
      </c>
      <c r="D38" s="24" t="s">
        <v>128</v>
      </c>
      <c r="E38" s="24" t="s">
        <v>168</v>
      </c>
      <c r="F38" s="25">
        <v>999930.7</v>
      </c>
      <c r="G38" s="25">
        <v>999930.7</v>
      </c>
      <c r="H38" s="25">
        <v>899930.7</v>
      </c>
      <c r="I38" s="26">
        <f t="shared" si="3"/>
        <v>799944.56</v>
      </c>
      <c r="J38" s="13">
        <f t="shared" si="1"/>
        <v>99986.139999999898</v>
      </c>
      <c r="K38" s="29">
        <v>107</v>
      </c>
      <c r="L38" s="13" t="s">
        <v>375</v>
      </c>
      <c r="M38" s="29"/>
    </row>
    <row r="39" spans="1:23" s="3" customFormat="1" ht="65.25" customHeight="1">
      <c r="A39" s="48">
        <v>33</v>
      </c>
      <c r="B39" s="40" t="s">
        <v>8</v>
      </c>
      <c r="C39" s="44" t="s">
        <v>105</v>
      </c>
      <c r="D39" s="24" t="s">
        <v>145</v>
      </c>
      <c r="E39" s="27" t="s">
        <v>185</v>
      </c>
      <c r="F39" s="25">
        <v>552121.19999999995</v>
      </c>
      <c r="G39" s="25">
        <v>552121.19999999995</v>
      </c>
      <c r="H39" s="25">
        <v>496909.08</v>
      </c>
      <c r="I39" s="26">
        <f t="shared" si="3"/>
        <v>441696.95999999996</v>
      </c>
      <c r="J39" s="13">
        <f t="shared" si="1"/>
        <v>55212.120000000054</v>
      </c>
      <c r="K39" s="29">
        <v>107</v>
      </c>
      <c r="L39" s="13" t="s">
        <v>375</v>
      </c>
      <c r="M39" s="30" t="s">
        <v>377</v>
      </c>
      <c r="N39"/>
      <c r="O39"/>
      <c r="P39"/>
      <c r="Q39"/>
      <c r="R39"/>
      <c r="S39"/>
      <c r="T39"/>
      <c r="U39"/>
      <c r="V39"/>
      <c r="W39"/>
    </row>
    <row r="40" spans="1:23" ht="65.25" customHeight="1">
      <c r="A40" s="48">
        <v>34</v>
      </c>
      <c r="B40" s="40" t="s">
        <v>8</v>
      </c>
      <c r="C40" s="44" t="s">
        <v>115</v>
      </c>
      <c r="D40" s="24" t="s">
        <v>155</v>
      </c>
      <c r="E40" s="27" t="s">
        <v>195</v>
      </c>
      <c r="F40" s="25">
        <v>508231</v>
      </c>
      <c r="G40" s="25">
        <v>508231</v>
      </c>
      <c r="H40" s="25">
        <v>457231</v>
      </c>
      <c r="I40" s="26">
        <f t="shared" si="3"/>
        <v>406584.80000000005</v>
      </c>
      <c r="J40" s="13">
        <f t="shared" si="1"/>
        <v>50646.199999999953</v>
      </c>
      <c r="K40" s="29">
        <v>107</v>
      </c>
      <c r="L40" s="13" t="s">
        <v>375</v>
      </c>
      <c r="M40" s="30" t="s">
        <v>377</v>
      </c>
    </row>
    <row r="41" spans="1:23" ht="65.25" customHeight="1">
      <c r="A41" s="48">
        <v>35</v>
      </c>
      <c r="B41" s="40" t="s">
        <v>8</v>
      </c>
      <c r="C41" s="44" t="s">
        <v>89</v>
      </c>
      <c r="D41" s="24" t="s">
        <v>129</v>
      </c>
      <c r="E41" s="24" t="s">
        <v>169</v>
      </c>
      <c r="F41" s="25">
        <v>1492800</v>
      </c>
      <c r="G41" s="25">
        <v>1492800</v>
      </c>
      <c r="H41" s="25">
        <v>1343520</v>
      </c>
      <c r="I41" s="26">
        <f t="shared" si="3"/>
        <v>1194240</v>
      </c>
      <c r="J41" s="13">
        <f t="shared" si="1"/>
        <v>149280</v>
      </c>
      <c r="K41" s="29">
        <v>107</v>
      </c>
      <c r="L41" s="13" t="s">
        <v>375</v>
      </c>
      <c r="M41" s="29"/>
    </row>
    <row r="42" spans="1:23" s="3" customFormat="1" ht="65.25" customHeight="1">
      <c r="A42" s="48">
        <v>36</v>
      </c>
      <c r="B42" s="40" t="s">
        <v>8</v>
      </c>
      <c r="C42" s="45" t="s">
        <v>301</v>
      </c>
      <c r="D42" s="22" t="s">
        <v>263</v>
      </c>
      <c r="E42" s="22" t="s">
        <v>264</v>
      </c>
      <c r="F42" s="21">
        <v>470545</v>
      </c>
      <c r="G42" s="21">
        <v>470545</v>
      </c>
      <c r="H42" s="21">
        <v>423490.5</v>
      </c>
      <c r="I42" s="26">
        <f t="shared" si="3"/>
        <v>376436</v>
      </c>
      <c r="J42" s="13">
        <f t="shared" si="1"/>
        <v>47054.5</v>
      </c>
      <c r="K42" s="20">
        <v>107</v>
      </c>
      <c r="L42" s="13" t="s">
        <v>375</v>
      </c>
      <c r="M42" s="23" t="s">
        <v>377</v>
      </c>
      <c r="N42"/>
      <c r="O42"/>
      <c r="P42"/>
      <c r="Q42"/>
      <c r="R42"/>
      <c r="S42"/>
      <c r="T42"/>
      <c r="U42"/>
      <c r="V42"/>
      <c r="W42"/>
    </row>
    <row r="43" spans="1:23" ht="65.25" customHeight="1">
      <c r="A43" s="48">
        <v>37</v>
      </c>
      <c r="B43" s="40" t="s">
        <v>8</v>
      </c>
      <c r="C43" s="44" t="s">
        <v>90</v>
      </c>
      <c r="D43" s="24" t="s">
        <v>130</v>
      </c>
      <c r="E43" s="24" t="s">
        <v>170</v>
      </c>
      <c r="F43" s="25">
        <v>466095</v>
      </c>
      <c r="G43" s="25">
        <v>466095</v>
      </c>
      <c r="H43" s="25">
        <v>419485.5</v>
      </c>
      <c r="I43" s="26">
        <f t="shared" si="3"/>
        <v>372876</v>
      </c>
      <c r="J43" s="13">
        <f t="shared" si="1"/>
        <v>46609.5</v>
      </c>
      <c r="K43" s="29">
        <v>106.5</v>
      </c>
      <c r="L43" s="13" t="s">
        <v>375</v>
      </c>
      <c r="M43" s="29"/>
    </row>
    <row r="44" spans="1:23" ht="65.25" customHeight="1">
      <c r="A44" s="48">
        <v>38</v>
      </c>
      <c r="B44" s="40" t="s">
        <v>8</v>
      </c>
      <c r="C44" s="44" t="s">
        <v>91</v>
      </c>
      <c r="D44" s="24" t="s">
        <v>131</v>
      </c>
      <c r="E44" s="24" t="s">
        <v>171</v>
      </c>
      <c r="F44" s="25">
        <v>442125</v>
      </c>
      <c r="G44" s="25">
        <v>442125</v>
      </c>
      <c r="H44" s="25">
        <v>397912.5</v>
      </c>
      <c r="I44" s="26">
        <f t="shared" si="3"/>
        <v>353700</v>
      </c>
      <c r="J44" s="13">
        <f t="shared" si="1"/>
        <v>44212.5</v>
      </c>
      <c r="K44" s="29">
        <v>106.5</v>
      </c>
      <c r="L44" s="13" t="s">
        <v>375</v>
      </c>
      <c r="M44" s="29"/>
    </row>
    <row r="45" spans="1:23" ht="65.25" customHeight="1">
      <c r="A45" s="48">
        <v>39</v>
      </c>
      <c r="B45" s="40" t="s">
        <v>8</v>
      </c>
      <c r="C45" s="44" t="s">
        <v>92</v>
      </c>
      <c r="D45" s="24" t="s">
        <v>132</v>
      </c>
      <c r="E45" s="24" t="s">
        <v>172</v>
      </c>
      <c r="F45" s="25">
        <v>468445</v>
      </c>
      <c r="G45" s="25">
        <v>468445</v>
      </c>
      <c r="H45" s="25">
        <v>421600</v>
      </c>
      <c r="I45" s="26">
        <f t="shared" si="3"/>
        <v>374756</v>
      </c>
      <c r="J45" s="13">
        <f t="shared" si="1"/>
        <v>46844</v>
      </c>
      <c r="K45" s="30">
        <v>106</v>
      </c>
      <c r="L45" s="13" t="s">
        <v>375</v>
      </c>
      <c r="M45" s="30"/>
    </row>
    <row r="46" spans="1:23" ht="65.25" customHeight="1">
      <c r="A46" s="48">
        <v>40</v>
      </c>
      <c r="B46" s="40" t="s">
        <v>8</v>
      </c>
      <c r="C46" s="44" t="s">
        <v>93</v>
      </c>
      <c r="D46" s="24" t="s">
        <v>133</v>
      </c>
      <c r="E46" s="24" t="s">
        <v>173</v>
      </c>
      <c r="F46" s="25">
        <v>374644</v>
      </c>
      <c r="G46" s="25">
        <v>374644</v>
      </c>
      <c r="H46" s="25">
        <v>336244</v>
      </c>
      <c r="I46" s="26">
        <f t="shared" si="3"/>
        <v>299715.20000000001</v>
      </c>
      <c r="J46" s="13">
        <f t="shared" si="1"/>
        <v>36528.799999999988</v>
      </c>
      <c r="K46" s="29">
        <v>106</v>
      </c>
      <c r="L46" s="13" t="s">
        <v>375</v>
      </c>
      <c r="M46" s="29"/>
    </row>
    <row r="47" spans="1:23" ht="65.25" customHeight="1">
      <c r="A47" s="48">
        <v>41</v>
      </c>
      <c r="B47" s="40" t="s">
        <v>8</v>
      </c>
      <c r="C47" s="45" t="s">
        <v>310</v>
      </c>
      <c r="D47" s="22" t="s">
        <v>245</v>
      </c>
      <c r="E47" s="22" t="s">
        <v>246</v>
      </c>
      <c r="F47" s="21">
        <v>1491985.15</v>
      </c>
      <c r="G47" s="21">
        <v>1491985.15</v>
      </c>
      <c r="H47" s="21">
        <v>1342440.15</v>
      </c>
      <c r="I47" s="26">
        <f t="shared" si="3"/>
        <v>1193588.1199999999</v>
      </c>
      <c r="J47" s="13">
        <f t="shared" si="1"/>
        <v>148852.03000000003</v>
      </c>
      <c r="K47" s="20">
        <v>106</v>
      </c>
      <c r="L47" s="13" t="s">
        <v>375</v>
      </c>
      <c r="M47" s="61" t="s">
        <v>377</v>
      </c>
    </row>
    <row r="48" spans="1:23" s="3" customFormat="1" ht="65.25" customHeight="1">
      <c r="A48" s="48">
        <v>42</v>
      </c>
      <c r="B48" s="40" t="s">
        <v>8</v>
      </c>
      <c r="C48" s="44" t="s">
        <v>112</v>
      </c>
      <c r="D48" s="24" t="s">
        <v>152</v>
      </c>
      <c r="E48" s="24" t="s">
        <v>192</v>
      </c>
      <c r="F48" s="25">
        <v>331775.40000000002</v>
      </c>
      <c r="G48" s="25">
        <v>331775.40000000002</v>
      </c>
      <c r="H48" s="25">
        <v>298597.86</v>
      </c>
      <c r="I48" s="26">
        <f t="shared" si="3"/>
        <v>265420.32</v>
      </c>
      <c r="J48" s="13">
        <f t="shared" si="1"/>
        <v>33177.539999999979</v>
      </c>
      <c r="K48" s="32">
        <v>105.5</v>
      </c>
      <c r="L48" s="13" t="s">
        <v>375</v>
      </c>
      <c r="M48" s="61" t="s">
        <v>377</v>
      </c>
      <c r="N48"/>
      <c r="O48"/>
      <c r="P48"/>
      <c r="Q48"/>
      <c r="R48"/>
      <c r="S48"/>
      <c r="T48"/>
      <c r="U48"/>
      <c r="V48"/>
      <c r="W48"/>
    </row>
    <row r="49" spans="1:23" ht="65.25" customHeight="1">
      <c r="A49" s="48">
        <v>43</v>
      </c>
      <c r="B49" s="40" t="s">
        <v>8</v>
      </c>
      <c r="C49" s="44" t="s">
        <v>94</v>
      </c>
      <c r="D49" s="24" t="s">
        <v>134</v>
      </c>
      <c r="E49" s="24" t="s">
        <v>174</v>
      </c>
      <c r="F49" s="25">
        <v>1612512</v>
      </c>
      <c r="G49" s="25">
        <v>1612512</v>
      </c>
      <c r="H49" s="25">
        <v>1451112</v>
      </c>
      <c r="I49" s="26">
        <f t="shared" si="3"/>
        <v>1290009.6000000001</v>
      </c>
      <c r="J49" s="13">
        <f t="shared" si="1"/>
        <v>161102.39999999991</v>
      </c>
      <c r="K49" s="29">
        <v>105.5</v>
      </c>
      <c r="L49" s="13" t="s">
        <v>375</v>
      </c>
      <c r="M49" s="29"/>
    </row>
    <row r="50" spans="1:23" ht="65.25" customHeight="1">
      <c r="A50" s="48">
        <v>44</v>
      </c>
      <c r="B50" s="40" t="s">
        <v>8</v>
      </c>
      <c r="C50" s="44" t="s">
        <v>95</v>
      </c>
      <c r="D50" s="24" t="s">
        <v>135</v>
      </c>
      <c r="E50" s="24" t="s">
        <v>175</v>
      </c>
      <c r="F50" s="25">
        <v>511134.83</v>
      </c>
      <c r="G50" s="25">
        <v>511134.83</v>
      </c>
      <c r="H50" s="25">
        <v>460021.34</v>
      </c>
      <c r="I50" s="26">
        <f t="shared" si="3"/>
        <v>408907.86400000006</v>
      </c>
      <c r="J50" s="13">
        <f t="shared" si="1"/>
        <v>51113.475999999966</v>
      </c>
      <c r="K50" s="29">
        <v>105.5</v>
      </c>
      <c r="L50" s="13" t="s">
        <v>375</v>
      </c>
      <c r="M50" s="29"/>
    </row>
    <row r="51" spans="1:23" ht="65.25" customHeight="1">
      <c r="A51" s="48">
        <v>45</v>
      </c>
      <c r="B51" s="40" t="s">
        <v>8</v>
      </c>
      <c r="C51" s="44" t="s">
        <v>96</v>
      </c>
      <c r="D51" s="24" t="s">
        <v>136</v>
      </c>
      <c r="E51" s="24" t="s">
        <v>176</v>
      </c>
      <c r="F51" s="25">
        <v>999063</v>
      </c>
      <c r="G51" s="25">
        <v>999063</v>
      </c>
      <c r="H51" s="25">
        <v>899156.7</v>
      </c>
      <c r="I51" s="26">
        <f t="shared" si="3"/>
        <v>799250.4</v>
      </c>
      <c r="J51" s="13">
        <f t="shared" si="1"/>
        <v>99906.29999999993</v>
      </c>
      <c r="K51" s="29">
        <v>105.5</v>
      </c>
      <c r="L51" s="13" t="s">
        <v>375</v>
      </c>
      <c r="M51" s="29"/>
    </row>
    <row r="52" spans="1:23" ht="65.25" customHeight="1">
      <c r="A52" s="48">
        <v>46</v>
      </c>
      <c r="B52" s="40" t="s">
        <v>8</v>
      </c>
      <c r="C52" s="42" t="s">
        <v>330</v>
      </c>
      <c r="D52" s="12" t="s">
        <v>331</v>
      </c>
      <c r="E52" s="50" t="s">
        <v>332</v>
      </c>
      <c r="F52" s="13">
        <v>466245</v>
      </c>
      <c r="G52" s="13">
        <v>466245</v>
      </c>
      <c r="H52" s="13">
        <v>419605</v>
      </c>
      <c r="I52" s="26">
        <v>372996</v>
      </c>
      <c r="J52" s="13">
        <f t="shared" si="1"/>
        <v>46609</v>
      </c>
      <c r="K52" s="29">
        <v>105.5</v>
      </c>
      <c r="L52" s="13" t="s">
        <v>375</v>
      </c>
      <c r="M52" s="30" t="s">
        <v>377</v>
      </c>
    </row>
    <row r="53" spans="1:23" ht="65.25" customHeight="1">
      <c r="A53" s="48">
        <v>47</v>
      </c>
      <c r="B53" s="40" t="s">
        <v>8</v>
      </c>
      <c r="C53" s="44" t="s">
        <v>106</v>
      </c>
      <c r="D53" s="24" t="s">
        <v>146</v>
      </c>
      <c r="E53" s="27" t="s">
        <v>186</v>
      </c>
      <c r="F53" s="25">
        <v>1334544</v>
      </c>
      <c r="G53" s="25">
        <v>1334544</v>
      </c>
      <c r="H53" s="25">
        <v>1199844</v>
      </c>
      <c r="I53" s="26">
        <f t="shared" ref="I53" si="4">F53*0.8</f>
        <v>1067635.2</v>
      </c>
      <c r="J53" s="13">
        <f t="shared" si="1"/>
        <v>132208.80000000005</v>
      </c>
      <c r="K53" s="29">
        <v>105</v>
      </c>
      <c r="L53" s="13" t="s">
        <v>375</v>
      </c>
      <c r="M53" s="30" t="s">
        <v>377</v>
      </c>
    </row>
    <row r="54" spans="1:23" ht="65.25" customHeight="1">
      <c r="A54" s="48">
        <v>48</v>
      </c>
      <c r="B54" s="40" t="s">
        <v>8</v>
      </c>
      <c r="C54" s="44" t="s">
        <v>97</v>
      </c>
      <c r="D54" s="24" t="s">
        <v>137</v>
      </c>
      <c r="E54" s="24" t="s">
        <v>177</v>
      </c>
      <c r="F54" s="25">
        <v>999030</v>
      </c>
      <c r="G54" s="25">
        <v>999030</v>
      </c>
      <c r="H54" s="25">
        <v>899127</v>
      </c>
      <c r="I54" s="26">
        <f t="shared" si="3"/>
        <v>799224</v>
      </c>
      <c r="J54" s="13">
        <f t="shared" si="1"/>
        <v>99903</v>
      </c>
      <c r="K54" s="29">
        <v>105</v>
      </c>
      <c r="L54" s="13" t="s">
        <v>375</v>
      </c>
      <c r="M54" s="29"/>
    </row>
    <row r="55" spans="1:23" ht="65.25" customHeight="1">
      <c r="A55" s="48">
        <v>49</v>
      </c>
      <c r="B55" s="40" t="s">
        <v>8</v>
      </c>
      <c r="C55" s="44" t="s">
        <v>98</v>
      </c>
      <c r="D55" s="24" t="s">
        <v>138</v>
      </c>
      <c r="E55" s="24" t="s">
        <v>178</v>
      </c>
      <c r="F55" s="25">
        <v>994152.6</v>
      </c>
      <c r="G55" s="25">
        <v>994152.6</v>
      </c>
      <c r="H55" s="25">
        <v>894669.76</v>
      </c>
      <c r="I55" s="26">
        <f t="shared" si="3"/>
        <v>795322.08000000007</v>
      </c>
      <c r="J55" s="13">
        <f t="shared" si="1"/>
        <v>99347.679999999935</v>
      </c>
      <c r="K55" s="29">
        <v>105</v>
      </c>
      <c r="L55" s="13" t="s">
        <v>375</v>
      </c>
      <c r="M55" s="29"/>
    </row>
    <row r="56" spans="1:23" ht="65.25" customHeight="1">
      <c r="A56" s="48">
        <v>50</v>
      </c>
      <c r="B56" s="40" t="s">
        <v>8</v>
      </c>
      <c r="C56" s="44" t="s">
        <v>99</v>
      </c>
      <c r="D56" s="24" t="s">
        <v>139</v>
      </c>
      <c r="E56" s="24" t="s">
        <v>179</v>
      </c>
      <c r="F56" s="25">
        <v>403950</v>
      </c>
      <c r="G56" s="25">
        <v>403950</v>
      </c>
      <c r="H56" s="26">
        <v>347555</v>
      </c>
      <c r="I56" s="26">
        <f t="shared" si="3"/>
        <v>323160</v>
      </c>
      <c r="J56" s="13">
        <f t="shared" si="1"/>
        <v>24395</v>
      </c>
      <c r="K56" s="29">
        <v>104.5</v>
      </c>
      <c r="L56" s="13" t="s">
        <v>375</v>
      </c>
      <c r="M56" s="29"/>
    </row>
    <row r="57" spans="1:23" s="3" customFormat="1" ht="65.25" customHeight="1">
      <c r="A57" s="48">
        <v>51</v>
      </c>
      <c r="B57" s="40" t="s">
        <v>8</v>
      </c>
      <c r="C57" s="45" t="s">
        <v>297</v>
      </c>
      <c r="D57" s="22" t="s">
        <v>271</v>
      </c>
      <c r="E57" s="22" t="s">
        <v>272</v>
      </c>
      <c r="F57" s="21">
        <v>396000</v>
      </c>
      <c r="G57" s="21">
        <v>396000</v>
      </c>
      <c r="H57" s="21">
        <v>356400</v>
      </c>
      <c r="I57" s="26">
        <f t="shared" si="3"/>
        <v>316800</v>
      </c>
      <c r="J57" s="13">
        <f t="shared" si="1"/>
        <v>39600</v>
      </c>
      <c r="K57" s="31">
        <v>104.5</v>
      </c>
      <c r="L57" s="13" t="s">
        <v>375</v>
      </c>
      <c r="M57" s="62" t="s">
        <v>377</v>
      </c>
      <c r="N57"/>
      <c r="O57"/>
      <c r="P57"/>
      <c r="Q57"/>
      <c r="R57"/>
      <c r="S57"/>
      <c r="T57"/>
      <c r="U57"/>
      <c r="V57"/>
      <c r="W57"/>
    </row>
    <row r="58" spans="1:23" ht="65.25" customHeight="1">
      <c r="A58" s="48">
        <v>52</v>
      </c>
      <c r="B58" s="40" t="s">
        <v>8</v>
      </c>
      <c r="C58" s="44" t="s">
        <v>100</v>
      </c>
      <c r="D58" s="24" t="s">
        <v>140</v>
      </c>
      <c r="E58" s="24" t="s">
        <v>180</v>
      </c>
      <c r="F58" s="25">
        <v>166057.5</v>
      </c>
      <c r="G58" s="25">
        <v>166057.5</v>
      </c>
      <c r="H58" s="25">
        <v>149437.5</v>
      </c>
      <c r="I58" s="26">
        <f t="shared" si="3"/>
        <v>132846</v>
      </c>
      <c r="J58" s="13">
        <f t="shared" si="1"/>
        <v>16591.5</v>
      </c>
      <c r="K58" s="29">
        <v>104.5</v>
      </c>
      <c r="L58" s="13" t="s">
        <v>375</v>
      </c>
      <c r="M58" s="29"/>
    </row>
    <row r="59" spans="1:23" ht="65.25" customHeight="1">
      <c r="A59" s="48">
        <v>53</v>
      </c>
      <c r="B59" s="40" t="s">
        <v>8</v>
      </c>
      <c r="C59" s="44" t="s">
        <v>101</v>
      </c>
      <c r="D59" s="24" t="s">
        <v>141</v>
      </c>
      <c r="E59" s="24" t="s">
        <v>181</v>
      </c>
      <c r="F59" s="25">
        <v>442425.63</v>
      </c>
      <c r="G59" s="25">
        <v>442425.63</v>
      </c>
      <c r="H59" s="25">
        <v>398183.06</v>
      </c>
      <c r="I59" s="26">
        <f t="shared" si="3"/>
        <v>353940.50400000002</v>
      </c>
      <c r="J59" s="13">
        <f t="shared" si="1"/>
        <v>44242.555999999982</v>
      </c>
      <c r="K59" s="29">
        <v>104</v>
      </c>
      <c r="L59" s="13" t="s">
        <v>375</v>
      </c>
      <c r="M59" s="29"/>
    </row>
    <row r="60" spans="1:23" ht="65.25" customHeight="1">
      <c r="A60" s="48">
        <v>54</v>
      </c>
      <c r="B60" s="40" t="s">
        <v>8</v>
      </c>
      <c r="C60" s="44" t="s">
        <v>102</v>
      </c>
      <c r="D60" s="24" t="s">
        <v>142</v>
      </c>
      <c r="E60" s="24" t="s">
        <v>182</v>
      </c>
      <c r="F60" s="25">
        <v>3236896.49</v>
      </c>
      <c r="G60" s="25">
        <v>3236896.49</v>
      </c>
      <c r="H60" s="25">
        <v>2894896.49</v>
      </c>
      <c r="I60" s="26">
        <f t="shared" si="3"/>
        <v>2589517.1920000003</v>
      </c>
      <c r="J60" s="13">
        <f t="shared" si="1"/>
        <v>305379.29799999995</v>
      </c>
      <c r="K60" s="29">
        <v>104</v>
      </c>
      <c r="L60" s="13" t="s">
        <v>375</v>
      </c>
      <c r="M60" s="29"/>
    </row>
    <row r="61" spans="1:23" ht="65.25" customHeight="1">
      <c r="A61" s="48">
        <v>55</v>
      </c>
      <c r="B61" s="40" t="s">
        <v>8</v>
      </c>
      <c r="C61" s="44" t="s">
        <v>103</v>
      </c>
      <c r="D61" s="24" t="s">
        <v>143</v>
      </c>
      <c r="E61" s="24" t="s">
        <v>183</v>
      </c>
      <c r="F61" s="25">
        <v>373500</v>
      </c>
      <c r="G61" s="25">
        <v>373500</v>
      </c>
      <c r="H61" s="25">
        <v>336060</v>
      </c>
      <c r="I61" s="26">
        <f t="shared" si="3"/>
        <v>298800</v>
      </c>
      <c r="J61" s="13">
        <f t="shared" si="1"/>
        <v>37260</v>
      </c>
      <c r="K61" s="29">
        <v>104</v>
      </c>
      <c r="L61" s="13" t="s">
        <v>375</v>
      </c>
      <c r="M61" s="29"/>
    </row>
    <row r="62" spans="1:23" ht="65.25" customHeight="1">
      <c r="A62" s="48">
        <v>56</v>
      </c>
      <c r="B62" s="40" t="s">
        <v>8</v>
      </c>
      <c r="C62" s="44" t="s">
        <v>104</v>
      </c>
      <c r="D62" s="24" t="s">
        <v>144</v>
      </c>
      <c r="E62" s="28" t="s">
        <v>184</v>
      </c>
      <c r="F62" s="25">
        <v>601642.5</v>
      </c>
      <c r="G62" s="25">
        <v>601642.5</v>
      </c>
      <c r="H62" s="25">
        <v>541478.5</v>
      </c>
      <c r="I62" s="26">
        <f t="shared" si="3"/>
        <v>481314</v>
      </c>
      <c r="J62" s="13">
        <f t="shared" si="1"/>
        <v>60164.5</v>
      </c>
      <c r="K62" s="29">
        <v>104</v>
      </c>
      <c r="L62" s="26" t="s">
        <v>375</v>
      </c>
      <c r="M62" s="29"/>
    </row>
    <row r="63" spans="1:23" s="3" customFormat="1" ht="40.5" customHeight="1">
      <c r="A63" s="66"/>
      <c r="B63" s="67"/>
      <c r="C63" s="67"/>
      <c r="D63" s="67"/>
      <c r="E63" s="67"/>
      <c r="F63" s="37">
        <f>SUM(F35:F62,F25:F33,F5:F23)</f>
        <v>45596700.090000011</v>
      </c>
      <c r="G63" s="37">
        <f>SUM(G35:G62,G25:G33,G5:G23)</f>
        <v>45596700.090000011</v>
      </c>
      <c r="H63" s="37">
        <f>SUM(H35:H62,H25:H33,H5:H23)</f>
        <v>40965469.460000001</v>
      </c>
      <c r="I63" s="37">
        <f>SUM(I35:I62,I25:I33,I5:I23)</f>
        <v>36477360.071999997</v>
      </c>
      <c r="J63" s="63">
        <f>SUM(J35:J62,J25:J33,J5:J23)</f>
        <v>4488109.3879999975</v>
      </c>
      <c r="K63" s="72"/>
      <c r="L63" s="37"/>
      <c r="M63" s="73"/>
      <c r="N63"/>
      <c r="O63"/>
      <c r="P63"/>
      <c r="Q63"/>
      <c r="R63"/>
      <c r="S63"/>
      <c r="T63"/>
      <c r="U63"/>
      <c r="V63"/>
      <c r="W63"/>
    </row>
    <row r="64" spans="1:23" s="3" customFormat="1" ht="65.25" customHeight="1">
      <c r="A64" s="82" t="s">
        <v>5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4"/>
      <c r="N64"/>
      <c r="O64"/>
      <c r="P64"/>
      <c r="Q64"/>
      <c r="R64"/>
      <c r="S64"/>
      <c r="T64"/>
      <c r="U64"/>
      <c r="V64"/>
      <c r="W64"/>
    </row>
    <row r="65" spans="1:23" s="3" customFormat="1" ht="65.25" customHeight="1">
      <c r="A65" s="39">
        <v>1</v>
      </c>
      <c r="B65" s="40" t="s">
        <v>8</v>
      </c>
      <c r="C65" s="44" t="s">
        <v>108</v>
      </c>
      <c r="D65" s="24" t="s">
        <v>148</v>
      </c>
      <c r="E65" s="27" t="s">
        <v>188</v>
      </c>
      <c r="F65" s="25">
        <v>562372.19999999995</v>
      </c>
      <c r="G65" s="25">
        <v>562372.19999999995</v>
      </c>
      <c r="H65" s="25">
        <v>506134.98</v>
      </c>
      <c r="I65" s="26">
        <f t="shared" ref="I65" si="5">F65*0.8</f>
        <v>449897.76</v>
      </c>
      <c r="J65" s="26">
        <f>H65-I65</f>
        <v>56237.219999999972</v>
      </c>
      <c r="K65" s="29">
        <v>103.5</v>
      </c>
      <c r="L65" s="26" t="s">
        <v>375</v>
      </c>
      <c r="M65" s="29"/>
      <c r="N65"/>
      <c r="O65"/>
      <c r="P65"/>
      <c r="Q65"/>
      <c r="R65"/>
      <c r="S65"/>
      <c r="T65"/>
      <c r="U65"/>
      <c r="V65"/>
      <c r="W65"/>
    </row>
    <row r="66" spans="1:23" s="3" customFormat="1" ht="65.25" customHeight="1">
      <c r="A66" s="39">
        <v>2</v>
      </c>
      <c r="B66" s="40" t="s">
        <v>8</v>
      </c>
      <c r="C66" s="45" t="s">
        <v>204</v>
      </c>
      <c r="D66" s="22" t="s">
        <v>205</v>
      </c>
      <c r="E66" s="22" t="s">
        <v>206</v>
      </c>
      <c r="F66" s="21">
        <v>920751</v>
      </c>
      <c r="G66" s="21">
        <v>920751</v>
      </c>
      <c r="H66" s="21">
        <v>828675.9</v>
      </c>
      <c r="I66" s="26">
        <f t="shared" ref="I66:I107" si="6">F66*0.8</f>
        <v>736600.8</v>
      </c>
      <c r="J66" s="26">
        <f t="shared" ref="J66:J123" si="7">H66-I66</f>
        <v>92075.099999999977</v>
      </c>
      <c r="K66" s="31">
        <v>103.5</v>
      </c>
      <c r="L66" s="26" t="s">
        <v>375</v>
      </c>
      <c r="M66" s="31"/>
      <c r="N66"/>
      <c r="O66"/>
      <c r="P66"/>
      <c r="Q66"/>
      <c r="R66"/>
      <c r="S66"/>
      <c r="T66"/>
      <c r="U66"/>
      <c r="V66"/>
      <c r="W66"/>
    </row>
    <row r="67" spans="1:23" s="3" customFormat="1" ht="65.25" customHeight="1">
      <c r="A67" s="39">
        <v>3</v>
      </c>
      <c r="B67" s="40" t="s">
        <v>8</v>
      </c>
      <c r="C67" s="44" t="s">
        <v>110</v>
      </c>
      <c r="D67" s="24" t="s">
        <v>150</v>
      </c>
      <c r="E67" s="27" t="s">
        <v>190</v>
      </c>
      <c r="F67" s="25">
        <v>458138.25</v>
      </c>
      <c r="G67" s="25">
        <v>458138.25</v>
      </c>
      <c r="H67" s="25">
        <v>412323.25</v>
      </c>
      <c r="I67" s="26">
        <f t="shared" ref="I67" si="8">F67*0.8</f>
        <v>366510.60000000003</v>
      </c>
      <c r="J67" s="26">
        <f t="shared" si="7"/>
        <v>45812.649999999965</v>
      </c>
      <c r="K67" s="29">
        <v>103</v>
      </c>
      <c r="L67" s="26" t="s">
        <v>375</v>
      </c>
      <c r="M67" s="29"/>
      <c r="N67"/>
      <c r="O67"/>
      <c r="P67"/>
      <c r="Q67"/>
      <c r="R67"/>
      <c r="S67"/>
      <c r="T67"/>
      <c r="U67"/>
      <c r="V67"/>
      <c r="W67"/>
    </row>
    <row r="68" spans="1:23" s="3" customFormat="1" ht="65.25" customHeight="1">
      <c r="A68" s="39">
        <v>4</v>
      </c>
      <c r="B68" s="40" t="s">
        <v>8</v>
      </c>
      <c r="C68" s="44" t="s">
        <v>107</v>
      </c>
      <c r="D68" s="24" t="s">
        <v>147</v>
      </c>
      <c r="E68" s="27" t="s">
        <v>187</v>
      </c>
      <c r="F68" s="25">
        <v>319488.25</v>
      </c>
      <c r="G68" s="25">
        <v>319488.25</v>
      </c>
      <c r="H68" s="25">
        <v>287539.42</v>
      </c>
      <c r="I68" s="26">
        <f t="shared" si="6"/>
        <v>255590.6</v>
      </c>
      <c r="J68" s="26">
        <f t="shared" si="7"/>
        <v>31948.819999999978</v>
      </c>
      <c r="K68" s="29">
        <v>103</v>
      </c>
      <c r="L68" s="26" t="s">
        <v>375</v>
      </c>
      <c r="M68" s="29"/>
      <c r="N68"/>
      <c r="O68"/>
      <c r="P68"/>
      <c r="Q68"/>
      <c r="R68"/>
      <c r="S68"/>
      <c r="T68"/>
      <c r="U68"/>
      <c r="V68"/>
      <c r="W68"/>
    </row>
    <row r="69" spans="1:23" s="3" customFormat="1" ht="65.25" customHeight="1">
      <c r="A69" s="39">
        <v>5</v>
      </c>
      <c r="B69" s="40" t="s">
        <v>8</v>
      </c>
      <c r="C69" s="44" t="s">
        <v>109</v>
      </c>
      <c r="D69" s="24" t="s">
        <v>149</v>
      </c>
      <c r="E69" s="27" t="s">
        <v>189</v>
      </c>
      <c r="F69" s="25">
        <v>602237.5</v>
      </c>
      <c r="G69" s="25">
        <v>602237.5</v>
      </c>
      <c r="H69" s="25">
        <v>541037.5</v>
      </c>
      <c r="I69" s="26">
        <f t="shared" si="6"/>
        <v>481790</v>
      </c>
      <c r="J69" s="26">
        <f t="shared" si="7"/>
        <v>59247.5</v>
      </c>
      <c r="K69" s="29">
        <v>102.5</v>
      </c>
      <c r="L69" s="26" t="s">
        <v>375</v>
      </c>
      <c r="M69" s="29"/>
      <c r="N69"/>
      <c r="O69"/>
      <c r="P69"/>
      <c r="Q69"/>
      <c r="R69"/>
      <c r="S69"/>
      <c r="T69"/>
      <c r="U69"/>
      <c r="V69"/>
      <c r="W69"/>
    </row>
    <row r="70" spans="1:23" s="3" customFormat="1" ht="65.25" customHeight="1">
      <c r="A70" s="39">
        <v>6</v>
      </c>
      <c r="B70" s="40" t="s">
        <v>8</v>
      </c>
      <c r="C70" s="45" t="s">
        <v>289</v>
      </c>
      <c r="D70" s="22" t="s">
        <v>287</v>
      </c>
      <c r="E70" s="22" t="s">
        <v>288</v>
      </c>
      <c r="F70" s="21">
        <v>609000</v>
      </c>
      <c r="G70" s="21">
        <v>609000</v>
      </c>
      <c r="H70" s="21">
        <v>548100</v>
      </c>
      <c r="I70" s="26">
        <f t="shared" si="6"/>
        <v>487200</v>
      </c>
      <c r="J70" s="26">
        <f t="shared" si="7"/>
        <v>60900</v>
      </c>
      <c r="K70" s="31">
        <v>102.5</v>
      </c>
      <c r="L70" s="26" t="s">
        <v>375</v>
      </c>
      <c r="M70" s="31"/>
    </row>
    <row r="71" spans="1:23" s="3" customFormat="1" ht="65.25" customHeight="1">
      <c r="A71" s="39">
        <v>7</v>
      </c>
      <c r="B71" s="40" t="s">
        <v>8</v>
      </c>
      <c r="C71" s="44" t="s">
        <v>111</v>
      </c>
      <c r="D71" s="24" t="s">
        <v>151</v>
      </c>
      <c r="E71" s="27" t="s">
        <v>191</v>
      </c>
      <c r="F71" s="25">
        <v>278921.25</v>
      </c>
      <c r="G71" s="25">
        <v>278921.25</v>
      </c>
      <c r="H71" s="25">
        <v>250451.25</v>
      </c>
      <c r="I71" s="26">
        <f t="shared" si="6"/>
        <v>223137</v>
      </c>
      <c r="J71" s="26">
        <f t="shared" si="7"/>
        <v>27314.25</v>
      </c>
      <c r="K71" s="29">
        <v>102.5</v>
      </c>
      <c r="L71" s="26" t="s">
        <v>375</v>
      </c>
      <c r="M71" s="29"/>
      <c r="N71"/>
      <c r="O71"/>
      <c r="P71"/>
      <c r="Q71"/>
      <c r="R71"/>
      <c r="S71"/>
      <c r="T71"/>
      <c r="U71"/>
      <c r="V71"/>
      <c r="W71"/>
    </row>
    <row r="72" spans="1:23" ht="65.25" customHeight="1">
      <c r="A72" s="39">
        <v>8</v>
      </c>
      <c r="B72" s="40" t="s">
        <v>8</v>
      </c>
      <c r="C72" s="45" t="s">
        <v>308</v>
      </c>
      <c r="D72" s="22" t="s">
        <v>249</v>
      </c>
      <c r="E72" s="22" t="s">
        <v>250</v>
      </c>
      <c r="F72" s="21">
        <v>466251</v>
      </c>
      <c r="G72" s="21">
        <v>466251</v>
      </c>
      <c r="H72" s="21">
        <v>419625.9</v>
      </c>
      <c r="I72" s="26">
        <f t="shared" ref="I72" si="9">F72*0.8</f>
        <v>373000.80000000005</v>
      </c>
      <c r="J72" s="26">
        <f t="shared" si="7"/>
        <v>46625.099999999977</v>
      </c>
      <c r="K72" s="20">
        <v>101.5</v>
      </c>
      <c r="L72" s="26" t="s">
        <v>375</v>
      </c>
      <c r="M72" s="20"/>
    </row>
    <row r="73" spans="1:23" s="3" customFormat="1" ht="65.25" customHeight="1">
      <c r="A73" s="39">
        <v>9</v>
      </c>
      <c r="B73" s="40" t="s">
        <v>8</v>
      </c>
      <c r="C73" s="45" t="s">
        <v>295</v>
      </c>
      <c r="D73" s="22" t="s">
        <v>275</v>
      </c>
      <c r="E73" s="22" t="s">
        <v>276</v>
      </c>
      <c r="F73" s="21">
        <v>413024.7</v>
      </c>
      <c r="G73" s="21">
        <v>413024.7</v>
      </c>
      <c r="H73" s="21">
        <v>371722.23</v>
      </c>
      <c r="I73" s="26">
        <f t="shared" ref="I73" si="10">F73*0.8</f>
        <v>330419.76</v>
      </c>
      <c r="J73" s="26">
        <f t="shared" si="7"/>
        <v>41302.469999999972</v>
      </c>
      <c r="K73" s="31">
        <v>101.5</v>
      </c>
      <c r="L73" s="26" t="s">
        <v>375</v>
      </c>
      <c r="M73" s="31"/>
      <c r="N73"/>
      <c r="O73"/>
      <c r="P73"/>
      <c r="Q73"/>
      <c r="R73"/>
      <c r="S73"/>
      <c r="T73"/>
      <c r="U73"/>
      <c r="V73"/>
      <c r="W73"/>
    </row>
    <row r="74" spans="1:23" s="3" customFormat="1" ht="65.25" customHeight="1">
      <c r="A74" s="39">
        <v>10</v>
      </c>
      <c r="B74" s="40" t="s">
        <v>8</v>
      </c>
      <c r="C74" s="45" t="s">
        <v>290</v>
      </c>
      <c r="D74" s="22" t="s">
        <v>285</v>
      </c>
      <c r="E74" s="22" t="s">
        <v>286</v>
      </c>
      <c r="F74" s="21">
        <v>542726.92000000004</v>
      </c>
      <c r="G74" s="21">
        <v>542726.92000000004</v>
      </c>
      <c r="H74" s="21">
        <v>488454.23</v>
      </c>
      <c r="I74" s="26">
        <f t="shared" si="6"/>
        <v>434181.53600000008</v>
      </c>
      <c r="J74" s="26">
        <f t="shared" si="7"/>
        <v>54272.693999999901</v>
      </c>
      <c r="K74" s="31">
        <v>101.5</v>
      </c>
      <c r="L74" s="26" t="s">
        <v>375</v>
      </c>
      <c r="M74" s="31"/>
      <c r="N74"/>
      <c r="O74"/>
      <c r="P74"/>
      <c r="Q74"/>
      <c r="R74"/>
      <c r="S74"/>
      <c r="T74"/>
      <c r="U74"/>
      <c r="V74"/>
      <c r="W74"/>
    </row>
    <row r="75" spans="1:23" s="3" customFormat="1" ht="65.25" customHeight="1">
      <c r="A75" s="39">
        <v>11</v>
      </c>
      <c r="B75" s="40" t="s">
        <v>8</v>
      </c>
      <c r="C75" s="42" t="s">
        <v>333</v>
      </c>
      <c r="D75" s="12" t="s">
        <v>334</v>
      </c>
      <c r="E75" s="50" t="s">
        <v>335</v>
      </c>
      <c r="F75" s="13">
        <v>1494720</v>
      </c>
      <c r="G75" s="13">
        <v>1494720</v>
      </c>
      <c r="H75" s="13">
        <v>1345248</v>
      </c>
      <c r="I75" s="13">
        <v>1195776</v>
      </c>
      <c r="J75" s="26">
        <f t="shared" si="7"/>
        <v>149472</v>
      </c>
      <c r="K75" s="31">
        <v>101.5</v>
      </c>
      <c r="L75" s="26" t="s">
        <v>375</v>
      </c>
      <c r="M75" s="31"/>
      <c r="N75"/>
      <c r="O75"/>
      <c r="P75"/>
      <c r="Q75"/>
      <c r="R75"/>
      <c r="S75"/>
      <c r="T75"/>
      <c r="U75"/>
      <c r="V75"/>
      <c r="W75"/>
    </row>
    <row r="76" spans="1:23" s="3" customFormat="1" ht="65.25" customHeight="1">
      <c r="A76" s="39">
        <v>12</v>
      </c>
      <c r="B76" s="40" t="s">
        <v>8</v>
      </c>
      <c r="C76" s="45" t="s">
        <v>291</v>
      </c>
      <c r="D76" s="22" t="s">
        <v>283</v>
      </c>
      <c r="E76" s="22" t="s">
        <v>284</v>
      </c>
      <c r="F76" s="21">
        <v>998859</v>
      </c>
      <c r="G76" s="21">
        <v>998859</v>
      </c>
      <c r="H76" s="21">
        <v>898973.1</v>
      </c>
      <c r="I76" s="26">
        <f t="shared" si="6"/>
        <v>799087.20000000007</v>
      </c>
      <c r="J76" s="26">
        <f t="shared" si="7"/>
        <v>99885.899999999907</v>
      </c>
      <c r="K76" s="31">
        <v>101.5</v>
      </c>
      <c r="L76" s="26" t="s">
        <v>375</v>
      </c>
      <c r="M76" s="31"/>
      <c r="N76"/>
      <c r="O76"/>
      <c r="P76"/>
      <c r="Q76"/>
      <c r="R76"/>
      <c r="S76"/>
      <c r="T76"/>
      <c r="U76"/>
      <c r="V76"/>
      <c r="W76"/>
    </row>
    <row r="77" spans="1:23" s="3" customFormat="1" ht="65.25" customHeight="1">
      <c r="A77" s="39">
        <v>13</v>
      </c>
      <c r="B77" s="40" t="s">
        <v>8</v>
      </c>
      <c r="C77" s="44" t="s">
        <v>113</v>
      </c>
      <c r="D77" s="24" t="s">
        <v>153</v>
      </c>
      <c r="E77" s="27" t="s">
        <v>193</v>
      </c>
      <c r="F77" s="25">
        <v>201767.95</v>
      </c>
      <c r="G77" s="25">
        <v>201767.95</v>
      </c>
      <c r="H77" s="25">
        <v>181590.95</v>
      </c>
      <c r="I77" s="26">
        <f t="shared" si="6"/>
        <v>161414.36000000002</v>
      </c>
      <c r="J77" s="26">
        <f t="shared" si="7"/>
        <v>20176.589999999997</v>
      </c>
      <c r="K77" s="29">
        <v>101</v>
      </c>
      <c r="L77" s="26" t="s">
        <v>375</v>
      </c>
      <c r="M77" s="29"/>
      <c r="N77"/>
      <c r="O77"/>
      <c r="P77"/>
      <c r="Q77"/>
      <c r="R77"/>
      <c r="S77"/>
      <c r="T77"/>
      <c r="U77"/>
      <c r="V77"/>
      <c r="W77"/>
    </row>
    <row r="78" spans="1:23" s="3" customFormat="1" ht="65.25" customHeight="1">
      <c r="A78" s="39">
        <v>14</v>
      </c>
      <c r="B78" s="40" t="s">
        <v>8</v>
      </c>
      <c r="C78" s="44" t="s">
        <v>114</v>
      </c>
      <c r="D78" s="24" t="s">
        <v>154</v>
      </c>
      <c r="E78" s="27" t="s">
        <v>194</v>
      </c>
      <c r="F78" s="25">
        <v>497971.20000000001</v>
      </c>
      <c r="G78" s="25">
        <v>497971.20000000001</v>
      </c>
      <c r="H78" s="25">
        <v>448174.08000000002</v>
      </c>
      <c r="I78" s="26">
        <f t="shared" si="6"/>
        <v>398376.96000000002</v>
      </c>
      <c r="J78" s="26">
        <f t="shared" si="7"/>
        <v>49797.119999999995</v>
      </c>
      <c r="K78" s="29">
        <v>101</v>
      </c>
      <c r="L78" s="26" t="s">
        <v>375</v>
      </c>
      <c r="M78" s="29"/>
      <c r="N78"/>
      <c r="O78"/>
      <c r="P78"/>
      <c r="Q78"/>
      <c r="R78"/>
      <c r="S78"/>
      <c r="T78"/>
      <c r="U78"/>
      <c r="V78"/>
      <c r="W78"/>
    </row>
    <row r="79" spans="1:23" s="3" customFormat="1" ht="65.25" customHeight="1">
      <c r="A79" s="39">
        <v>15</v>
      </c>
      <c r="B79" s="40" t="s">
        <v>8</v>
      </c>
      <c r="C79" s="51" t="s">
        <v>336</v>
      </c>
      <c r="D79" s="52" t="s">
        <v>337</v>
      </c>
      <c r="E79" s="53" t="s">
        <v>338</v>
      </c>
      <c r="F79" s="25">
        <v>753519.53</v>
      </c>
      <c r="G79" s="25">
        <v>753519.53</v>
      </c>
      <c r="H79" s="25">
        <v>678167.58</v>
      </c>
      <c r="I79" s="26">
        <v>602815.62</v>
      </c>
      <c r="J79" s="26">
        <f t="shared" si="7"/>
        <v>75351.959999999963</v>
      </c>
      <c r="K79" s="29">
        <v>101</v>
      </c>
      <c r="L79" s="26" t="s">
        <v>375</v>
      </c>
      <c r="M79" s="29"/>
      <c r="N79"/>
      <c r="O79"/>
      <c r="P79"/>
      <c r="Q79"/>
      <c r="R79"/>
      <c r="S79"/>
      <c r="T79"/>
      <c r="U79"/>
      <c r="V79"/>
      <c r="W79"/>
    </row>
    <row r="80" spans="1:23" s="3" customFormat="1" ht="65.25" customHeight="1">
      <c r="A80" s="39">
        <v>16</v>
      </c>
      <c r="B80" s="40" t="s">
        <v>8</v>
      </c>
      <c r="C80" s="44" t="s">
        <v>116</v>
      </c>
      <c r="D80" s="24" t="s">
        <v>156</v>
      </c>
      <c r="E80" s="27" t="s">
        <v>196</v>
      </c>
      <c r="F80" s="25">
        <v>838320</v>
      </c>
      <c r="G80" s="25">
        <v>838320</v>
      </c>
      <c r="H80" s="25">
        <v>754488</v>
      </c>
      <c r="I80" s="26">
        <f t="shared" si="6"/>
        <v>670656</v>
      </c>
      <c r="J80" s="26">
        <f t="shared" si="7"/>
        <v>83832</v>
      </c>
      <c r="K80" s="29">
        <v>101</v>
      </c>
      <c r="L80" s="26" t="s">
        <v>375</v>
      </c>
      <c r="M80" s="29"/>
      <c r="N80"/>
      <c r="O80"/>
      <c r="P80"/>
      <c r="Q80"/>
      <c r="R80"/>
      <c r="S80"/>
      <c r="T80"/>
      <c r="U80"/>
      <c r="V80"/>
      <c r="W80"/>
    </row>
    <row r="81" spans="1:23" s="3" customFormat="1" ht="65.25" customHeight="1">
      <c r="A81" s="39">
        <v>17</v>
      </c>
      <c r="B81" s="40" t="s">
        <v>8</v>
      </c>
      <c r="C81" s="45" t="s">
        <v>292</v>
      </c>
      <c r="D81" s="22" t="s">
        <v>281</v>
      </c>
      <c r="E81" s="22" t="s">
        <v>282</v>
      </c>
      <c r="F81" s="21">
        <v>338951.85</v>
      </c>
      <c r="G81" s="21">
        <v>338951.85</v>
      </c>
      <c r="H81" s="21">
        <v>302951.84999999998</v>
      </c>
      <c r="I81" s="26">
        <f t="shared" si="6"/>
        <v>271161.48</v>
      </c>
      <c r="J81" s="26">
        <f t="shared" si="7"/>
        <v>31790.369999999995</v>
      </c>
      <c r="K81" s="31">
        <v>101</v>
      </c>
      <c r="L81" s="26" t="s">
        <v>375</v>
      </c>
      <c r="M81" s="31"/>
      <c r="N81"/>
      <c r="O81"/>
      <c r="P81"/>
      <c r="Q81"/>
      <c r="R81"/>
      <c r="S81"/>
      <c r="T81"/>
      <c r="U81"/>
      <c r="V81"/>
      <c r="W81"/>
    </row>
    <row r="82" spans="1:23" s="3" customFormat="1" ht="65.25" customHeight="1">
      <c r="A82" s="39">
        <v>18</v>
      </c>
      <c r="B82" s="40" t="s">
        <v>8</v>
      </c>
      <c r="C82" s="45" t="s">
        <v>293</v>
      </c>
      <c r="D82" s="22" t="s">
        <v>279</v>
      </c>
      <c r="E82" s="22" t="s">
        <v>280</v>
      </c>
      <c r="F82" s="21">
        <v>726557.4</v>
      </c>
      <c r="G82" s="21">
        <v>726557.4</v>
      </c>
      <c r="H82" s="21">
        <v>653901.66</v>
      </c>
      <c r="I82" s="26">
        <f t="shared" si="6"/>
        <v>581245.92000000004</v>
      </c>
      <c r="J82" s="26">
        <f t="shared" si="7"/>
        <v>72655.739999999991</v>
      </c>
      <c r="K82" s="31">
        <v>101</v>
      </c>
      <c r="L82" s="26" t="s">
        <v>375</v>
      </c>
      <c r="M82" s="31"/>
      <c r="N82"/>
      <c r="O82"/>
      <c r="P82"/>
      <c r="Q82"/>
      <c r="R82"/>
      <c r="S82"/>
      <c r="T82"/>
      <c r="U82"/>
      <c r="V82"/>
      <c r="W82"/>
    </row>
    <row r="83" spans="1:23" s="3" customFormat="1" ht="65.25" customHeight="1">
      <c r="A83" s="39">
        <v>19</v>
      </c>
      <c r="B83" s="40" t="s">
        <v>8</v>
      </c>
      <c r="C83" s="45" t="s">
        <v>294</v>
      </c>
      <c r="D83" s="22" t="s">
        <v>277</v>
      </c>
      <c r="E83" s="22" t="s">
        <v>278</v>
      </c>
      <c r="F83" s="21">
        <v>556875</v>
      </c>
      <c r="G83" s="21">
        <v>556875</v>
      </c>
      <c r="H83" s="21">
        <v>501175</v>
      </c>
      <c r="I83" s="26">
        <f t="shared" si="6"/>
        <v>445500</v>
      </c>
      <c r="J83" s="26">
        <f t="shared" si="7"/>
        <v>55675</v>
      </c>
      <c r="K83" s="31">
        <v>100.5</v>
      </c>
      <c r="L83" s="26" t="s">
        <v>375</v>
      </c>
      <c r="M83" s="31"/>
      <c r="N83"/>
      <c r="O83"/>
      <c r="P83"/>
      <c r="Q83"/>
      <c r="R83"/>
      <c r="S83"/>
      <c r="T83"/>
      <c r="U83"/>
      <c r="V83"/>
      <c r="W83"/>
    </row>
    <row r="84" spans="1:23" s="3" customFormat="1" ht="65.25" customHeight="1">
      <c r="A84" s="39">
        <v>20</v>
      </c>
      <c r="B84" s="40" t="s">
        <v>8</v>
      </c>
      <c r="C84" s="45" t="s">
        <v>296</v>
      </c>
      <c r="D84" s="22" t="s">
        <v>273</v>
      </c>
      <c r="E84" s="22" t="s">
        <v>274</v>
      </c>
      <c r="F84" s="21">
        <v>476483.1</v>
      </c>
      <c r="G84" s="21">
        <v>476483.1</v>
      </c>
      <c r="H84" s="21">
        <v>428834.79</v>
      </c>
      <c r="I84" s="26">
        <f t="shared" si="6"/>
        <v>381186.48</v>
      </c>
      <c r="J84" s="26">
        <f t="shared" si="7"/>
        <v>47648.31</v>
      </c>
      <c r="K84" s="31">
        <v>100.5</v>
      </c>
      <c r="L84" s="26" t="s">
        <v>375</v>
      </c>
      <c r="M84" s="31"/>
      <c r="N84"/>
      <c r="O84"/>
      <c r="P84"/>
      <c r="Q84"/>
      <c r="R84"/>
      <c r="S84"/>
      <c r="T84"/>
      <c r="U84"/>
      <c r="V84"/>
      <c r="W84"/>
    </row>
    <row r="85" spans="1:23" s="3" customFormat="1" ht="65.25" customHeight="1">
      <c r="A85" s="39">
        <v>21</v>
      </c>
      <c r="B85" s="40" t="s">
        <v>8</v>
      </c>
      <c r="C85" s="44" t="s">
        <v>120</v>
      </c>
      <c r="D85" s="24" t="s">
        <v>160</v>
      </c>
      <c r="E85" s="27" t="s">
        <v>200</v>
      </c>
      <c r="F85" s="25">
        <v>516750</v>
      </c>
      <c r="G85" s="25">
        <v>516750</v>
      </c>
      <c r="H85" s="25">
        <v>465075</v>
      </c>
      <c r="I85" s="26">
        <f t="shared" ref="I85" si="11">F85*0.8</f>
        <v>413400</v>
      </c>
      <c r="J85" s="26">
        <f t="shared" si="7"/>
        <v>51675</v>
      </c>
      <c r="K85" s="29">
        <v>100.5</v>
      </c>
      <c r="L85" s="26" t="s">
        <v>375</v>
      </c>
      <c r="M85" s="29"/>
      <c r="N85"/>
      <c r="O85"/>
      <c r="P85"/>
      <c r="Q85"/>
      <c r="R85"/>
      <c r="S85"/>
      <c r="T85"/>
      <c r="U85"/>
      <c r="V85"/>
      <c r="W85"/>
    </row>
    <row r="86" spans="1:23" s="3" customFormat="1" ht="65.25" customHeight="1">
      <c r="A86" s="39">
        <v>22</v>
      </c>
      <c r="B86" s="40" t="s">
        <v>8</v>
      </c>
      <c r="C86" s="44" t="s">
        <v>117</v>
      </c>
      <c r="D86" s="24" t="s">
        <v>157</v>
      </c>
      <c r="E86" s="27" t="s">
        <v>197</v>
      </c>
      <c r="F86" s="25">
        <v>495232.38</v>
      </c>
      <c r="G86" s="25">
        <v>495232.38</v>
      </c>
      <c r="H86" s="25">
        <v>445708.38</v>
      </c>
      <c r="I86" s="26">
        <f t="shared" si="6"/>
        <v>396185.90400000004</v>
      </c>
      <c r="J86" s="26">
        <f t="shared" si="7"/>
        <v>49522.475999999966</v>
      </c>
      <c r="K86" s="29">
        <v>100</v>
      </c>
      <c r="L86" s="26" t="s">
        <v>375</v>
      </c>
      <c r="M86" s="29"/>
      <c r="N86"/>
      <c r="O86"/>
      <c r="P86"/>
      <c r="Q86"/>
      <c r="R86"/>
      <c r="S86"/>
      <c r="T86"/>
      <c r="U86"/>
      <c r="V86"/>
      <c r="W86"/>
    </row>
    <row r="87" spans="1:23" s="3" customFormat="1" ht="65.25" customHeight="1">
      <c r="A87" s="39">
        <v>23</v>
      </c>
      <c r="B87" s="40" t="s">
        <v>8</v>
      </c>
      <c r="C87" s="45" t="s">
        <v>299</v>
      </c>
      <c r="D87" s="22" t="s">
        <v>267</v>
      </c>
      <c r="E87" s="22" t="s">
        <v>268</v>
      </c>
      <c r="F87" s="21">
        <v>942593.4</v>
      </c>
      <c r="G87" s="21">
        <v>942593.4</v>
      </c>
      <c r="H87" s="21">
        <v>848334.06</v>
      </c>
      <c r="I87" s="26">
        <f t="shared" si="6"/>
        <v>754074.72000000009</v>
      </c>
      <c r="J87" s="26">
        <f t="shared" si="7"/>
        <v>94259.339999999967</v>
      </c>
      <c r="K87" s="20">
        <v>99.5</v>
      </c>
      <c r="L87" s="26" t="s">
        <v>375</v>
      </c>
      <c r="M87" s="20"/>
      <c r="N87"/>
      <c r="O87"/>
      <c r="P87"/>
      <c r="Q87"/>
      <c r="R87"/>
      <c r="S87"/>
      <c r="T87"/>
      <c r="U87"/>
      <c r="V87"/>
      <c r="W87"/>
    </row>
    <row r="88" spans="1:23" s="3" customFormat="1" ht="65.25" customHeight="1">
      <c r="A88" s="39">
        <v>24</v>
      </c>
      <c r="B88" s="40" t="s">
        <v>8</v>
      </c>
      <c r="C88" s="45" t="s">
        <v>300</v>
      </c>
      <c r="D88" s="22" t="s">
        <v>265</v>
      </c>
      <c r="E88" s="22" t="s">
        <v>266</v>
      </c>
      <c r="F88" s="21">
        <v>531973.19999999995</v>
      </c>
      <c r="G88" s="21">
        <v>531973.19999999995</v>
      </c>
      <c r="H88" s="21">
        <v>478775.88</v>
      </c>
      <c r="I88" s="26">
        <f t="shared" si="6"/>
        <v>425578.56</v>
      </c>
      <c r="J88" s="26">
        <f t="shared" si="7"/>
        <v>53197.320000000007</v>
      </c>
      <c r="K88" s="20">
        <v>99.5</v>
      </c>
      <c r="L88" s="26" t="s">
        <v>375</v>
      </c>
      <c r="M88" s="20"/>
      <c r="N88"/>
      <c r="O88"/>
      <c r="P88"/>
      <c r="Q88"/>
      <c r="R88"/>
      <c r="S88"/>
      <c r="T88"/>
      <c r="U88"/>
      <c r="V88"/>
      <c r="W88"/>
    </row>
    <row r="89" spans="1:23" s="3" customFormat="1" ht="65.25" customHeight="1">
      <c r="A89" s="39">
        <v>25</v>
      </c>
      <c r="B89" s="40" t="s">
        <v>8</v>
      </c>
      <c r="C89" s="42" t="s">
        <v>339</v>
      </c>
      <c r="D89" s="12" t="s">
        <v>340</v>
      </c>
      <c r="E89" s="50" t="s">
        <v>341</v>
      </c>
      <c r="F89" s="13">
        <v>829652.4</v>
      </c>
      <c r="G89" s="13">
        <v>829652.4</v>
      </c>
      <c r="H89" s="13">
        <v>746652.4</v>
      </c>
      <c r="I89" s="26">
        <v>663721.92000000004</v>
      </c>
      <c r="J89" s="26">
        <f t="shared" si="7"/>
        <v>82930.479999999981</v>
      </c>
      <c r="K89" s="20">
        <v>99.5</v>
      </c>
      <c r="L89" s="26" t="s">
        <v>375</v>
      </c>
      <c r="M89" s="20"/>
      <c r="N89"/>
      <c r="O89"/>
      <c r="P89"/>
      <c r="Q89"/>
      <c r="R89"/>
      <c r="S89"/>
      <c r="T89"/>
      <c r="U89"/>
      <c r="V89"/>
      <c r="W89"/>
    </row>
    <row r="90" spans="1:23" s="3" customFormat="1" ht="65.25" customHeight="1">
      <c r="A90" s="39">
        <v>26</v>
      </c>
      <c r="B90" s="40" t="s">
        <v>8</v>
      </c>
      <c r="C90" s="45" t="s">
        <v>302</v>
      </c>
      <c r="D90" s="22" t="s">
        <v>261</v>
      </c>
      <c r="E90" s="22" t="s">
        <v>262</v>
      </c>
      <c r="F90" s="21">
        <v>467460</v>
      </c>
      <c r="G90" s="21">
        <v>467460</v>
      </c>
      <c r="H90" s="21">
        <v>420714</v>
      </c>
      <c r="I90" s="26">
        <f t="shared" si="6"/>
        <v>373968</v>
      </c>
      <c r="J90" s="26">
        <f t="shared" si="7"/>
        <v>46746</v>
      </c>
      <c r="K90" s="20">
        <v>99</v>
      </c>
      <c r="L90" s="26" t="s">
        <v>375</v>
      </c>
      <c r="M90" s="20"/>
      <c r="N90"/>
      <c r="O90"/>
      <c r="P90"/>
      <c r="Q90"/>
      <c r="R90"/>
      <c r="S90"/>
      <c r="T90"/>
      <c r="U90"/>
      <c r="V90"/>
      <c r="W90"/>
    </row>
    <row r="91" spans="1:23" ht="65.25" customHeight="1">
      <c r="A91" s="39">
        <v>27</v>
      </c>
      <c r="B91" s="40" t="s">
        <v>8</v>
      </c>
      <c r="C91" s="45" t="s">
        <v>309</v>
      </c>
      <c r="D91" s="22" t="s">
        <v>247</v>
      </c>
      <c r="E91" s="22" t="s">
        <v>248</v>
      </c>
      <c r="F91" s="21">
        <v>1403400</v>
      </c>
      <c r="G91" s="21">
        <v>1403400</v>
      </c>
      <c r="H91" s="21">
        <v>1263060</v>
      </c>
      <c r="I91" s="26">
        <f t="shared" ref="I91" si="12">F91*0.8</f>
        <v>1122720</v>
      </c>
      <c r="J91" s="26">
        <f t="shared" si="7"/>
        <v>140340</v>
      </c>
      <c r="K91" s="20">
        <v>98.5</v>
      </c>
      <c r="L91" s="26" t="s">
        <v>375</v>
      </c>
      <c r="M91" s="20"/>
    </row>
    <row r="92" spans="1:23" s="3" customFormat="1" ht="65.25" customHeight="1">
      <c r="A92" s="39">
        <v>28</v>
      </c>
      <c r="B92" s="40" t="s">
        <v>8</v>
      </c>
      <c r="C92" s="44" t="s">
        <v>118</v>
      </c>
      <c r="D92" s="24" t="s">
        <v>158</v>
      </c>
      <c r="E92" s="24" t="s">
        <v>198</v>
      </c>
      <c r="F92" s="25">
        <v>1088857.18</v>
      </c>
      <c r="G92" s="25">
        <v>1088857.18</v>
      </c>
      <c r="H92" s="26">
        <v>979971.46</v>
      </c>
      <c r="I92" s="26">
        <f t="shared" si="6"/>
        <v>871085.74399999995</v>
      </c>
      <c r="J92" s="26">
        <f t="shared" si="7"/>
        <v>108885.71600000001</v>
      </c>
      <c r="K92" s="29">
        <v>98</v>
      </c>
      <c r="L92" s="26" t="s">
        <v>375</v>
      </c>
      <c r="M92" s="29"/>
      <c r="N92"/>
      <c r="O92"/>
      <c r="P92"/>
      <c r="Q92"/>
      <c r="R92"/>
      <c r="S92"/>
      <c r="T92"/>
      <c r="U92"/>
      <c r="V92"/>
      <c r="W92"/>
    </row>
    <row r="93" spans="1:23" s="3" customFormat="1" ht="65.25" customHeight="1">
      <c r="A93" s="39">
        <v>29</v>
      </c>
      <c r="B93" s="40" t="s">
        <v>8</v>
      </c>
      <c r="C93" s="44" t="s">
        <v>119</v>
      </c>
      <c r="D93" s="24" t="s">
        <v>159</v>
      </c>
      <c r="E93" s="27" t="s">
        <v>199</v>
      </c>
      <c r="F93" s="25">
        <v>486732.3</v>
      </c>
      <c r="G93" s="25">
        <v>486732.3</v>
      </c>
      <c r="H93" s="25">
        <v>438059.07</v>
      </c>
      <c r="I93" s="26">
        <f t="shared" si="6"/>
        <v>389385.84</v>
      </c>
      <c r="J93" s="26">
        <f t="shared" si="7"/>
        <v>48673.229999999981</v>
      </c>
      <c r="K93" s="32">
        <v>97.5</v>
      </c>
      <c r="L93" s="26" t="s">
        <v>375</v>
      </c>
      <c r="M93" s="32"/>
      <c r="N93"/>
      <c r="O93"/>
      <c r="P93"/>
      <c r="Q93"/>
      <c r="R93"/>
      <c r="S93"/>
      <c r="T93"/>
      <c r="U93"/>
      <c r="V93"/>
      <c r="W93"/>
    </row>
    <row r="94" spans="1:23" s="3" customFormat="1" ht="65.25" customHeight="1">
      <c r="A94" s="39">
        <v>30</v>
      </c>
      <c r="B94" s="40" t="s">
        <v>8</v>
      </c>
      <c r="C94" s="45" t="s">
        <v>306</v>
      </c>
      <c r="D94" s="22" t="s">
        <v>253</v>
      </c>
      <c r="E94" s="22" t="s">
        <v>254</v>
      </c>
      <c r="F94" s="21">
        <v>572673.5</v>
      </c>
      <c r="G94" s="21">
        <v>572673.5</v>
      </c>
      <c r="H94" s="21">
        <v>515406.15</v>
      </c>
      <c r="I94" s="26">
        <f t="shared" ref="I94:I95" si="13">F94*0.8</f>
        <v>458138.80000000005</v>
      </c>
      <c r="J94" s="26">
        <f t="shared" si="7"/>
        <v>57267.349999999977</v>
      </c>
      <c r="K94" s="20">
        <v>97.5</v>
      </c>
      <c r="L94" s="26" t="s">
        <v>375</v>
      </c>
      <c r="M94" s="20"/>
      <c r="N94"/>
      <c r="O94"/>
      <c r="P94"/>
      <c r="Q94"/>
      <c r="R94"/>
      <c r="S94"/>
      <c r="T94"/>
      <c r="U94"/>
      <c r="V94"/>
      <c r="W94"/>
    </row>
    <row r="95" spans="1:23" ht="65.25" customHeight="1">
      <c r="A95" s="39">
        <v>31</v>
      </c>
      <c r="B95" s="40" t="s">
        <v>8</v>
      </c>
      <c r="C95" s="45" t="s">
        <v>317</v>
      </c>
      <c r="D95" s="22" t="s">
        <v>231</v>
      </c>
      <c r="E95" s="22" t="s">
        <v>232</v>
      </c>
      <c r="F95" s="21">
        <v>1480800</v>
      </c>
      <c r="G95" s="21">
        <v>1480800</v>
      </c>
      <c r="H95" s="21">
        <v>1332720</v>
      </c>
      <c r="I95" s="26">
        <f t="shared" si="13"/>
        <v>1184640</v>
      </c>
      <c r="J95" s="26">
        <f t="shared" si="7"/>
        <v>148080</v>
      </c>
      <c r="K95" s="20">
        <v>97.5</v>
      </c>
      <c r="L95" s="26" t="s">
        <v>375</v>
      </c>
      <c r="M95" s="20"/>
    </row>
    <row r="96" spans="1:23" s="3" customFormat="1" ht="65.25" customHeight="1">
      <c r="A96" s="39">
        <v>32</v>
      </c>
      <c r="B96" s="40" t="s">
        <v>8</v>
      </c>
      <c r="C96" s="45" t="s">
        <v>303</v>
      </c>
      <c r="D96" s="22" t="s">
        <v>259</v>
      </c>
      <c r="E96" s="22" t="s">
        <v>260</v>
      </c>
      <c r="F96" s="21">
        <v>651775.19999999995</v>
      </c>
      <c r="G96" s="21">
        <v>651775.19999999995</v>
      </c>
      <c r="H96" s="21">
        <v>586597.68000000005</v>
      </c>
      <c r="I96" s="26">
        <f t="shared" si="6"/>
        <v>521420.16</v>
      </c>
      <c r="J96" s="26">
        <f t="shared" si="7"/>
        <v>65177.520000000077</v>
      </c>
      <c r="K96" s="20">
        <v>97.5</v>
      </c>
      <c r="L96" s="26" t="s">
        <v>375</v>
      </c>
      <c r="M96" s="20"/>
      <c r="N96"/>
      <c r="O96"/>
      <c r="P96"/>
      <c r="Q96"/>
      <c r="R96"/>
      <c r="S96"/>
      <c r="T96"/>
      <c r="U96"/>
      <c r="V96"/>
      <c r="W96"/>
    </row>
    <row r="97" spans="1:23" s="3" customFormat="1" ht="65.25" customHeight="1">
      <c r="A97" s="39">
        <v>33</v>
      </c>
      <c r="B97" s="40" t="s">
        <v>8</v>
      </c>
      <c r="C97" s="45" t="s">
        <v>304</v>
      </c>
      <c r="D97" s="22" t="s">
        <v>257</v>
      </c>
      <c r="E97" s="22" t="s">
        <v>258</v>
      </c>
      <c r="F97" s="21">
        <v>476640.9</v>
      </c>
      <c r="G97" s="21">
        <v>476640.9</v>
      </c>
      <c r="H97" s="21">
        <v>428976.81</v>
      </c>
      <c r="I97" s="26">
        <f t="shared" si="6"/>
        <v>381312.72000000003</v>
      </c>
      <c r="J97" s="26">
        <f t="shared" si="7"/>
        <v>47664.089999999967</v>
      </c>
      <c r="K97" s="20">
        <v>97</v>
      </c>
      <c r="L97" s="26" t="s">
        <v>375</v>
      </c>
      <c r="M97" s="20"/>
      <c r="N97"/>
      <c r="O97"/>
      <c r="P97"/>
      <c r="Q97"/>
      <c r="R97"/>
      <c r="S97"/>
      <c r="T97"/>
      <c r="U97"/>
      <c r="V97"/>
      <c r="W97"/>
    </row>
    <row r="98" spans="1:23" ht="65.25" customHeight="1">
      <c r="A98" s="39">
        <v>34</v>
      </c>
      <c r="B98" s="40" t="s">
        <v>8</v>
      </c>
      <c r="C98" s="45" t="s">
        <v>322</v>
      </c>
      <c r="D98" s="22" t="s">
        <v>221</v>
      </c>
      <c r="E98" s="22" t="s">
        <v>222</v>
      </c>
      <c r="F98" s="21">
        <v>1937827.58</v>
      </c>
      <c r="G98" s="21">
        <v>1937827.58</v>
      </c>
      <c r="H98" s="21">
        <v>1744044.82</v>
      </c>
      <c r="I98" s="26">
        <f t="shared" si="6"/>
        <v>1550262.0640000002</v>
      </c>
      <c r="J98" s="26">
        <f t="shared" si="7"/>
        <v>193782.75599999982</v>
      </c>
      <c r="K98" s="20">
        <v>97</v>
      </c>
      <c r="L98" s="26" t="s">
        <v>375</v>
      </c>
      <c r="M98" s="20"/>
    </row>
    <row r="99" spans="1:23" ht="65.25" customHeight="1">
      <c r="A99" s="39">
        <v>35</v>
      </c>
      <c r="B99" s="40" t="s">
        <v>8</v>
      </c>
      <c r="C99" s="45" t="s">
        <v>325</v>
      </c>
      <c r="D99" s="22" t="s">
        <v>215</v>
      </c>
      <c r="E99" s="22" t="s">
        <v>216</v>
      </c>
      <c r="F99" s="21">
        <v>988009.35</v>
      </c>
      <c r="G99" s="21">
        <v>988009.35</v>
      </c>
      <c r="H99" s="21">
        <v>889208.41</v>
      </c>
      <c r="I99" s="26">
        <f t="shared" si="6"/>
        <v>790407.48</v>
      </c>
      <c r="J99" s="26">
        <f t="shared" si="7"/>
        <v>98800.930000000051</v>
      </c>
      <c r="K99" s="20">
        <v>96.5</v>
      </c>
      <c r="L99" s="26" t="s">
        <v>375</v>
      </c>
      <c r="M99" s="20"/>
    </row>
    <row r="100" spans="1:23" s="3" customFormat="1" ht="65.25" customHeight="1">
      <c r="A100" s="39">
        <v>36</v>
      </c>
      <c r="B100" s="40" t="s">
        <v>8</v>
      </c>
      <c r="C100" s="45" t="s">
        <v>305</v>
      </c>
      <c r="D100" s="22" t="s">
        <v>255</v>
      </c>
      <c r="E100" s="22" t="s">
        <v>256</v>
      </c>
      <c r="F100" s="21">
        <v>361447.2</v>
      </c>
      <c r="G100" s="21">
        <v>361447.2</v>
      </c>
      <c r="H100" s="21">
        <v>325302.48</v>
      </c>
      <c r="I100" s="26">
        <f t="shared" si="6"/>
        <v>289157.76000000001</v>
      </c>
      <c r="J100" s="26">
        <f t="shared" si="7"/>
        <v>36144.719999999972</v>
      </c>
      <c r="K100" s="20">
        <v>96.5</v>
      </c>
      <c r="L100" s="26" t="s">
        <v>375</v>
      </c>
      <c r="M100" s="20"/>
      <c r="N100"/>
      <c r="O100"/>
      <c r="P100"/>
      <c r="Q100"/>
      <c r="R100"/>
      <c r="S100"/>
      <c r="T100"/>
      <c r="U100"/>
      <c r="V100"/>
      <c r="W100"/>
    </row>
    <row r="101" spans="1:23" s="3" customFormat="1" ht="65.25" customHeight="1">
      <c r="A101" s="39">
        <v>37</v>
      </c>
      <c r="B101" s="40" t="s">
        <v>8</v>
      </c>
      <c r="C101" s="44" t="s">
        <v>121</v>
      </c>
      <c r="D101" s="24" t="s">
        <v>161</v>
      </c>
      <c r="E101" s="27" t="s">
        <v>201</v>
      </c>
      <c r="F101" s="25">
        <v>514334.4</v>
      </c>
      <c r="G101" s="25">
        <v>514334.4</v>
      </c>
      <c r="H101" s="25">
        <v>462900.96</v>
      </c>
      <c r="I101" s="26">
        <f t="shared" si="6"/>
        <v>411467.52000000002</v>
      </c>
      <c r="J101" s="26">
        <f t="shared" si="7"/>
        <v>51433.440000000002</v>
      </c>
      <c r="K101" s="29">
        <v>95.5</v>
      </c>
      <c r="L101" s="26" t="s">
        <v>375</v>
      </c>
      <c r="M101" s="29"/>
      <c r="N101"/>
      <c r="O101"/>
      <c r="P101"/>
      <c r="Q101"/>
      <c r="R101"/>
      <c r="S101"/>
      <c r="T101"/>
      <c r="U101"/>
      <c r="V101"/>
      <c r="W101"/>
    </row>
    <row r="102" spans="1:23" s="3" customFormat="1" ht="65.25" customHeight="1">
      <c r="A102" s="39">
        <v>38</v>
      </c>
      <c r="B102" s="40" t="s">
        <v>8</v>
      </c>
      <c r="C102" s="45" t="s">
        <v>307</v>
      </c>
      <c r="D102" s="22" t="s">
        <v>251</v>
      </c>
      <c r="E102" s="22" t="s">
        <v>252</v>
      </c>
      <c r="F102" s="21">
        <v>699698.25</v>
      </c>
      <c r="G102" s="21">
        <v>699698.25</v>
      </c>
      <c r="H102" s="21">
        <v>629728.42000000004</v>
      </c>
      <c r="I102" s="26">
        <f t="shared" si="6"/>
        <v>559758.6</v>
      </c>
      <c r="J102" s="26">
        <f t="shared" si="7"/>
        <v>69969.820000000065</v>
      </c>
      <c r="K102" s="23">
        <v>95.5</v>
      </c>
      <c r="L102" s="26" t="s">
        <v>375</v>
      </c>
      <c r="M102" s="23"/>
      <c r="N102"/>
      <c r="O102"/>
      <c r="P102"/>
      <c r="Q102"/>
      <c r="R102"/>
      <c r="S102"/>
      <c r="T102"/>
      <c r="U102"/>
      <c r="V102"/>
      <c r="W102"/>
    </row>
    <row r="103" spans="1:23" s="3" customFormat="1" ht="65.25" customHeight="1">
      <c r="A103" s="39">
        <v>39</v>
      </c>
      <c r="B103" s="40" t="s">
        <v>8</v>
      </c>
      <c r="C103" s="45" t="s">
        <v>316</v>
      </c>
      <c r="D103" s="22" t="s">
        <v>233</v>
      </c>
      <c r="E103" s="22" t="s">
        <v>234</v>
      </c>
      <c r="F103" s="21">
        <v>672134.4</v>
      </c>
      <c r="G103" s="21">
        <v>672134.4</v>
      </c>
      <c r="H103" s="21">
        <v>604920.96</v>
      </c>
      <c r="I103" s="26">
        <f t="shared" si="6"/>
        <v>537707.52000000002</v>
      </c>
      <c r="J103" s="26">
        <f t="shared" si="7"/>
        <v>67213.439999999944</v>
      </c>
      <c r="K103" s="20">
        <v>92</v>
      </c>
      <c r="L103" s="26" t="s">
        <v>375</v>
      </c>
      <c r="M103" s="20"/>
      <c r="N103"/>
      <c r="O103"/>
      <c r="P103"/>
      <c r="Q103"/>
      <c r="R103"/>
      <c r="S103"/>
      <c r="T103"/>
      <c r="U103"/>
      <c r="V103"/>
      <c r="W103"/>
    </row>
    <row r="104" spans="1:23" ht="65.25" customHeight="1">
      <c r="A104" s="39">
        <v>40</v>
      </c>
      <c r="B104" s="40" t="s">
        <v>8</v>
      </c>
      <c r="C104" s="44" t="s">
        <v>122</v>
      </c>
      <c r="D104" s="24" t="s">
        <v>162</v>
      </c>
      <c r="E104" s="27" t="s">
        <v>202</v>
      </c>
      <c r="F104" s="25">
        <v>495057.2</v>
      </c>
      <c r="G104" s="25">
        <v>495057.2</v>
      </c>
      <c r="H104" s="25">
        <v>441057.2</v>
      </c>
      <c r="I104" s="26">
        <f t="shared" si="6"/>
        <v>396045.76</v>
      </c>
      <c r="J104" s="26">
        <f t="shared" si="7"/>
        <v>45011.44</v>
      </c>
      <c r="K104" s="29">
        <v>94.5</v>
      </c>
      <c r="L104" s="26" t="s">
        <v>375</v>
      </c>
      <c r="M104" s="29"/>
    </row>
    <row r="105" spans="1:23" ht="65.25" customHeight="1">
      <c r="A105" s="39">
        <v>41</v>
      </c>
      <c r="B105" s="40" t="s">
        <v>8</v>
      </c>
      <c r="C105" s="45" t="s">
        <v>320</v>
      </c>
      <c r="D105" s="22" t="s">
        <v>225</v>
      </c>
      <c r="E105" s="22" t="s">
        <v>226</v>
      </c>
      <c r="F105" s="21">
        <v>468345</v>
      </c>
      <c r="G105" s="21">
        <v>468345</v>
      </c>
      <c r="H105" s="21">
        <v>421510.5</v>
      </c>
      <c r="I105" s="26">
        <f t="shared" si="6"/>
        <v>374676</v>
      </c>
      <c r="J105" s="26">
        <f t="shared" si="7"/>
        <v>46834.5</v>
      </c>
      <c r="K105" s="20">
        <v>94.5</v>
      </c>
      <c r="L105" s="26" t="s">
        <v>375</v>
      </c>
      <c r="M105" s="20"/>
    </row>
    <row r="106" spans="1:23" ht="65.25" customHeight="1">
      <c r="A106" s="39">
        <v>42</v>
      </c>
      <c r="B106" s="40" t="s">
        <v>8</v>
      </c>
      <c r="C106" s="45" t="s">
        <v>311</v>
      </c>
      <c r="D106" s="22" t="s">
        <v>243</v>
      </c>
      <c r="E106" s="22" t="s">
        <v>244</v>
      </c>
      <c r="F106" s="21">
        <v>906975</v>
      </c>
      <c r="G106" s="21">
        <v>906975</v>
      </c>
      <c r="H106" s="21">
        <v>816277.5</v>
      </c>
      <c r="I106" s="26">
        <f t="shared" si="6"/>
        <v>725580</v>
      </c>
      <c r="J106" s="26">
        <f t="shared" si="7"/>
        <v>90697.5</v>
      </c>
      <c r="K106" s="20">
        <v>93.5</v>
      </c>
      <c r="L106" s="26" t="s">
        <v>375</v>
      </c>
      <c r="M106" s="20"/>
    </row>
    <row r="107" spans="1:23" ht="65.25" customHeight="1">
      <c r="A107" s="39">
        <v>43</v>
      </c>
      <c r="B107" s="40" t="s">
        <v>8</v>
      </c>
      <c r="C107" s="45" t="s">
        <v>312</v>
      </c>
      <c r="D107" s="22" t="s">
        <v>241</v>
      </c>
      <c r="E107" s="22" t="s">
        <v>242</v>
      </c>
      <c r="F107" s="21">
        <v>777397.5</v>
      </c>
      <c r="G107" s="21">
        <v>777397.5</v>
      </c>
      <c r="H107" s="21">
        <v>699657.5</v>
      </c>
      <c r="I107" s="26">
        <f t="shared" si="6"/>
        <v>621918</v>
      </c>
      <c r="J107" s="26">
        <f t="shared" si="7"/>
        <v>77739.5</v>
      </c>
      <c r="K107" s="20">
        <v>93.5</v>
      </c>
      <c r="L107" s="26" t="s">
        <v>375</v>
      </c>
      <c r="M107" s="20"/>
    </row>
    <row r="108" spans="1:23" ht="65.25" customHeight="1">
      <c r="A108" s="39">
        <v>44</v>
      </c>
      <c r="B108" s="40" t="s">
        <v>8</v>
      </c>
      <c r="C108" s="45" t="s">
        <v>313</v>
      </c>
      <c r="D108" s="22" t="s">
        <v>239</v>
      </c>
      <c r="E108" s="22" t="s">
        <v>240</v>
      </c>
      <c r="F108" s="21">
        <v>999900</v>
      </c>
      <c r="G108" s="21">
        <v>999900</v>
      </c>
      <c r="H108" s="21">
        <v>899820</v>
      </c>
      <c r="I108" s="26">
        <f t="shared" ref="I108:I122" si="14">F108*0.8</f>
        <v>799920</v>
      </c>
      <c r="J108" s="26">
        <f t="shared" si="7"/>
        <v>99900</v>
      </c>
      <c r="K108" s="20">
        <v>93.5</v>
      </c>
      <c r="L108" s="26" t="s">
        <v>375</v>
      </c>
      <c r="M108" s="20"/>
    </row>
    <row r="109" spans="1:23" ht="65.25" customHeight="1">
      <c r="A109" s="39">
        <v>45</v>
      </c>
      <c r="B109" s="40" t="s">
        <v>8</v>
      </c>
      <c r="C109" s="45" t="s">
        <v>314</v>
      </c>
      <c r="D109" s="22" t="s">
        <v>237</v>
      </c>
      <c r="E109" s="22" t="s">
        <v>238</v>
      </c>
      <c r="F109" s="21">
        <v>999900</v>
      </c>
      <c r="G109" s="21">
        <v>999900</v>
      </c>
      <c r="H109" s="21">
        <v>899910</v>
      </c>
      <c r="I109" s="26">
        <f t="shared" si="14"/>
        <v>799920</v>
      </c>
      <c r="J109" s="26">
        <f t="shared" si="7"/>
        <v>99990</v>
      </c>
      <c r="K109" s="20">
        <v>93</v>
      </c>
      <c r="L109" s="26" t="s">
        <v>375</v>
      </c>
      <c r="M109" s="20"/>
    </row>
    <row r="110" spans="1:23" ht="65.25" customHeight="1">
      <c r="A110" s="39">
        <v>46</v>
      </c>
      <c r="B110" s="40" t="s">
        <v>8</v>
      </c>
      <c r="C110" s="45" t="s">
        <v>315</v>
      </c>
      <c r="D110" s="22" t="s">
        <v>235</v>
      </c>
      <c r="E110" s="22" t="s">
        <v>236</v>
      </c>
      <c r="F110" s="21">
        <v>965795.95</v>
      </c>
      <c r="G110" s="21">
        <v>965795.95</v>
      </c>
      <c r="H110" s="21">
        <v>868795.95</v>
      </c>
      <c r="I110" s="26">
        <f t="shared" si="14"/>
        <v>772636.76</v>
      </c>
      <c r="J110" s="26">
        <f t="shared" si="7"/>
        <v>96159.189999999944</v>
      </c>
      <c r="K110" s="20">
        <v>93</v>
      </c>
      <c r="L110" s="26" t="s">
        <v>375</v>
      </c>
      <c r="M110" s="20"/>
    </row>
    <row r="111" spans="1:23" ht="65.25" customHeight="1">
      <c r="A111" s="39">
        <v>47</v>
      </c>
      <c r="B111" s="40" t="s">
        <v>8</v>
      </c>
      <c r="C111" s="44" t="s">
        <v>123</v>
      </c>
      <c r="D111" s="24" t="s">
        <v>163</v>
      </c>
      <c r="E111" s="24" t="s">
        <v>203</v>
      </c>
      <c r="F111" s="25">
        <v>750979.2</v>
      </c>
      <c r="G111" s="25">
        <v>750979.2</v>
      </c>
      <c r="H111" s="25">
        <v>675880.32</v>
      </c>
      <c r="I111" s="26">
        <f t="shared" si="14"/>
        <v>600783.35999999999</v>
      </c>
      <c r="J111" s="26">
        <f t="shared" si="7"/>
        <v>75096.959999999963</v>
      </c>
      <c r="K111" s="29">
        <v>92.5</v>
      </c>
      <c r="L111" s="26" t="s">
        <v>375</v>
      </c>
      <c r="M111" s="29"/>
    </row>
    <row r="112" spans="1:23" ht="65.25" customHeight="1">
      <c r="A112" s="39">
        <v>48</v>
      </c>
      <c r="B112" s="40" t="s">
        <v>8</v>
      </c>
      <c r="C112" s="51" t="s">
        <v>342</v>
      </c>
      <c r="D112" s="52" t="s">
        <v>343</v>
      </c>
      <c r="E112" s="52" t="s">
        <v>344</v>
      </c>
      <c r="F112" s="25">
        <v>271800</v>
      </c>
      <c r="G112" s="25">
        <v>271800</v>
      </c>
      <c r="H112" s="25">
        <v>243000</v>
      </c>
      <c r="I112" s="26">
        <f t="shared" si="14"/>
        <v>217440</v>
      </c>
      <c r="J112" s="26">
        <f t="shared" si="7"/>
        <v>25560</v>
      </c>
      <c r="K112" s="29">
        <v>92.5</v>
      </c>
      <c r="L112" s="26" t="s">
        <v>375</v>
      </c>
      <c r="M112" s="29"/>
    </row>
    <row r="113" spans="1:13" ht="65.25" customHeight="1">
      <c r="A113" s="39">
        <v>49</v>
      </c>
      <c r="B113" s="40" t="s">
        <v>8</v>
      </c>
      <c r="C113" s="45" t="s">
        <v>318</v>
      </c>
      <c r="D113" s="22" t="s">
        <v>229</v>
      </c>
      <c r="E113" s="22" t="s">
        <v>230</v>
      </c>
      <c r="F113" s="21">
        <v>720000</v>
      </c>
      <c r="G113" s="21">
        <v>720000</v>
      </c>
      <c r="H113" s="21">
        <v>648000</v>
      </c>
      <c r="I113" s="26">
        <f t="shared" si="14"/>
        <v>576000</v>
      </c>
      <c r="J113" s="26">
        <f t="shared" si="7"/>
        <v>72000</v>
      </c>
      <c r="K113" s="20">
        <v>91.5</v>
      </c>
      <c r="L113" s="26" t="s">
        <v>375</v>
      </c>
      <c r="M113" s="20"/>
    </row>
    <row r="114" spans="1:13" ht="65.25" customHeight="1">
      <c r="A114" s="39">
        <v>50</v>
      </c>
      <c r="B114" s="40" t="s">
        <v>8</v>
      </c>
      <c r="C114" s="45" t="s">
        <v>319</v>
      </c>
      <c r="D114" s="22" t="s">
        <v>227</v>
      </c>
      <c r="E114" s="22" t="s">
        <v>228</v>
      </c>
      <c r="F114" s="21">
        <v>213575.4</v>
      </c>
      <c r="G114" s="21">
        <v>213575.4</v>
      </c>
      <c r="H114" s="21">
        <v>192217.86</v>
      </c>
      <c r="I114" s="26">
        <f t="shared" si="14"/>
        <v>170860.32</v>
      </c>
      <c r="J114" s="26">
        <f t="shared" si="7"/>
        <v>21357.539999999979</v>
      </c>
      <c r="K114" s="20">
        <v>91.5</v>
      </c>
      <c r="L114" s="26" t="s">
        <v>375</v>
      </c>
      <c r="M114" s="20"/>
    </row>
    <row r="115" spans="1:13" ht="65.25" customHeight="1">
      <c r="A115" s="39">
        <v>51</v>
      </c>
      <c r="B115" s="40" t="s">
        <v>8</v>
      </c>
      <c r="C115" s="45" t="s">
        <v>321</v>
      </c>
      <c r="D115" s="22" t="s">
        <v>223</v>
      </c>
      <c r="E115" s="22" t="s">
        <v>224</v>
      </c>
      <c r="F115" s="21">
        <v>470607.5</v>
      </c>
      <c r="G115" s="21">
        <v>470607.5</v>
      </c>
      <c r="H115" s="21">
        <v>423546.75</v>
      </c>
      <c r="I115" s="26">
        <f t="shared" si="14"/>
        <v>376486</v>
      </c>
      <c r="J115" s="26">
        <f t="shared" si="7"/>
        <v>47060.75</v>
      </c>
      <c r="K115" s="20">
        <v>91.5</v>
      </c>
      <c r="L115" s="26" t="s">
        <v>375</v>
      </c>
      <c r="M115" s="20"/>
    </row>
    <row r="116" spans="1:13" ht="65.25" customHeight="1">
      <c r="A116" s="39">
        <v>52</v>
      </c>
      <c r="B116" s="40" t="s">
        <v>8</v>
      </c>
      <c r="C116" s="45" t="s">
        <v>323</v>
      </c>
      <c r="D116" s="22" t="s">
        <v>219</v>
      </c>
      <c r="E116" s="22" t="s">
        <v>220</v>
      </c>
      <c r="F116" s="21">
        <v>536459</v>
      </c>
      <c r="G116" s="21">
        <v>536459</v>
      </c>
      <c r="H116" s="21">
        <v>482812</v>
      </c>
      <c r="I116" s="26">
        <f t="shared" ref="I116" si="15">F116*0.8</f>
        <v>429167.2</v>
      </c>
      <c r="J116" s="26">
        <f t="shared" si="7"/>
        <v>53644.799999999988</v>
      </c>
      <c r="K116" s="20">
        <v>91.5</v>
      </c>
      <c r="L116" s="26" t="s">
        <v>375</v>
      </c>
      <c r="M116" s="20"/>
    </row>
    <row r="117" spans="1:13" ht="65.25" customHeight="1">
      <c r="A117" s="39">
        <v>53</v>
      </c>
      <c r="B117" s="40" t="s">
        <v>8</v>
      </c>
      <c r="C117" s="45" t="s">
        <v>324</v>
      </c>
      <c r="D117" s="22" t="s">
        <v>217</v>
      </c>
      <c r="E117" s="22" t="s">
        <v>218</v>
      </c>
      <c r="F117" s="21">
        <v>614500</v>
      </c>
      <c r="G117" s="21">
        <v>614500</v>
      </c>
      <c r="H117" s="21">
        <v>550500</v>
      </c>
      <c r="I117" s="26">
        <f t="shared" si="14"/>
        <v>491600</v>
      </c>
      <c r="J117" s="26">
        <f t="shared" si="7"/>
        <v>58900</v>
      </c>
      <c r="K117" s="20">
        <v>90</v>
      </c>
      <c r="L117" s="26" t="s">
        <v>375</v>
      </c>
      <c r="M117" s="20"/>
    </row>
    <row r="118" spans="1:13" ht="65.25" customHeight="1">
      <c r="A118" s="39">
        <v>54</v>
      </c>
      <c r="B118" s="40" t="s">
        <v>8</v>
      </c>
      <c r="C118" s="45" t="s">
        <v>326</v>
      </c>
      <c r="D118" s="22" t="s">
        <v>213</v>
      </c>
      <c r="E118" s="22" t="s">
        <v>214</v>
      </c>
      <c r="F118" s="21">
        <v>470250</v>
      </c>
      <c r="G118" s="21">
        <v>470250</v>
      </c>
      <c r="H118" s="21">
        <v>423225</v>
      </c>
      <c r="I118" s="26">
        <f t="shared" si="14"/>
        <v>376200</v>
      </c>
      <c r="J118" s="26">
        <f t="shared" si="7"/>
        <v>47025</v>
      </c>
      <c r="K118" s="20">
        <v>86.5</v>
      </c>
      <c r="L118" s="26" t="s">
        <v>375</v>
      </c>
      <c r="M118" s="20"/>
    </row>
    <row r="119" spans="1:13" ht="65.25" customHeight="1">
      <c r="A119" s="39">
        <v>55</v>
      </c>
      <c r="B119" s="40" t="s">
        <v>8</v>
      </c>
      <c r="C119" s="42" t="s">
        <v>345</v>
      </c>
      <c r="D119" s="12" t="s">
        <v>346</v>
      </c>
      <c r="E119" s="12" t="s">
        <v>347</v>
      </c>
      <c r="F119" s="13">
        <v>649900</v>
      </c>
      <c r="G119" s="13">
        <v>649900</v>
      </c>
      <c r="H119" s="13">
        <v>584860</v>
      </c>
      <c r="I119" s="26">
        <v>519920</v>
      </c>
      <c r="J119" s="26">
        <f t="shared" si="7"/>
        <v>64940</v>
      </c>
      <c r="K119" s="20">
        <v>83</v>
      </c>
      <c r="L119" s="26" t="s">
        <v>375</v>
      </c>
      <c r="M119" s="20"/>
    </row>
    <row r="120" spans="1:13" ht="65.25" customHeight="1">
      <c r="A120" s="39">
        <v>56</v>
      </c>
      <c r="B120" s="40" t="s">
        <v>8</v>
      </c>
      <c r="C120" s="45" t="s">
        <v>327</v>
      </c>
      <c r="D120" s="22" t="s">
        <v>211</v>
      </c>
      <c r="E120" s="22" t="s">
        <v>212</v>
      </c>
      <c r="F120" s="21">
        <v>589303.6</v>
      </c>
      <c r="G120" s="21">
        <v>589303.6</v>
      </c>
      <c r="H120" s="21">
        <v>530373.24</v>
      </c>
      <c r="I120" s="26">
        <f t="shared" si="14"/>
        <v>471442.88</v>
      </c>
      <c r="J120" s="26">
        <f t="shared" si="7"/>
        <v>58930.359999999986</v>
      </c>
      <c r="K120" s="20">
        <v>80.5</v>
      </c>
      <c r="L120" s="26" t="s">
        <v>375</v>
      </c>
      <c r="M120" s="20"/>
    </row>
    <row r="121" spans="1:13" ht="65.25" customHeight="1">
      <c r="A121" s="39">
        <v>57</v>
      </c>
      <c r="B121" s="40" t="s">
        <v>8</v>
      </c>
      <c r="C121" s="45" t="s">
        <v>328</v>
      </c>
      <c r="D121" s="22" t="s">
        <v>209</v>
      </c>
      <c r="E121" s="22" t="s">
        <v>210</v>
      </c>
      <c r="F121" s="21">
        <v>972255</v>
      </c>
      <c r="G121" s="21">
        <v>972255</v>
      </c>
      <c r="H121" s="21">
        <v>875029.5</v>
      </c>
      <c r="I121" s="26">
        <f t="shared" si="14"/>
        <v>777804</v>
      </c>
      <c r="J121" s="26">
        <f t="shared" si="7"/>
        <v>97225.5</v>
      </c>
      <c r="K121" s="20">
        <v>78</v>
      </c>
      <c r="L121" s="26" t="s">
        <v>375</v>
      </c>
      <c r="M121" s="20"/>
    </row>
    <row r="122" spans="1:13" ht="65.25" customHeight="1">
      <c r="A122" s="39">
        <v>58</v>
      </c>
      <c r="B122" s="40" t="s">
        <v>8</v>
      </c>
      <c r="C122" s="45" t="s">
        <v>329</v>
      </c>
      <c r="D122" s="22" t="s">
        <v>207</v>
      </c>
      <c r="E122" s="22" t="s">
        <v>208</v>
      </c>
      <c r="F122" s="21">
        <v>232793</v>
      </c>
      <c r="G122" s="21">
        <v>232793</v>
      </c>
      <c r="H122" s="21">
        <v>209513</v>
      </c>
      <c r="I122" s="26">
        <f t="shared" si="14"/>
        <v>186234.40000000002</v>
      </c>
      <c r="J122" s="26">
        <f t="shared" si="7"/>
        <v>23278.599999999977</v>
      </c>
      <c r="K122" s="20">
        <v>77</v>
      </c>
      <c r="L122" s="26" t="s">
        <v>375</v>
      </c>
      <c r="M122" s="20"/>
    </row>
    <row r="123" spans="1:13" ht="42" customHeight="1">
      <c r="A123" s="7"/>
      <c r="B123" s="7"/>
      <c r="C123" s="46"/>
      <c r="D123" s="7"/>
      <c r="E123" s="7"/>
      <c r="F123" s="38">
        <f>SUM(F65:F122)</f>
        <v>39280721.089999996</v>
      </c>
      <c r="G123" s="38">
        <f>SUM(G65:G122)</f>
        <v>39280721.089999996</v>
      </c>
      <c r="H123" s="38">
        <f>SUM(H65:H122)</f>
        <v>35339712.93</v>
      </c>
      <c r="I123" s="38">
        <f>SUM(I65:I122)</f>
        <v>31424576.868000004</v>
      </c>
      <c r="J123" s="64">
        <f t="shared" si="7"/>
        <v>3915136.0619999953</v>
      </c>
      <c r="K123" s="54"/>
      <c r="L123" s="54"/>
      <c r="M123" s="8"/>
    </row>
    <row r="125" spans="1:13">
      <c r="B125" s="10" t="s">
        <v>365</v>
      </c>
      <c r="C125"/>
      <c r="F125"/>
      <c r="G125"/>
      <c r="H125"/>
    </row>
    <row r="126" spans="1:13">
      <c r="B126" s="10" t="s">
        <v>366</v>
      </c>
      <c r="C126"/>
      <c r="F126"/>
      <c r="G126"/>
      <c r="H126"/>
    </row>
    <row r="127" spans="1:13">
      <c r="B127" s="10" t="s">
        <v>367</v>
      </c>
      <c r="C127"/>
      <c r="F127"/>
      <c r="G127"/>
      <c r="H127"/>
    </row>
    <row r="128" spans="1:13">
      <c r="C128"/>
      <c r="F128"/>
      <c r="G128"/>
      <c r="H128"/>
    </row>
    <row r="129" spans="3:12" ht="196.5" customHeight="1"/>
    <row r="130" spans="3:12" ht="121.5">
      <c r="C130" s="11" t="s">
        <v>368</v>
      </c>
      <c r="D130" s="55" t="s">
        <v>369</v>
      </c>
      <c r="E130" s="55" t="s">
        <v>370</v>
      </c>
      <c r="F130" s="56" t="s">
        <v>371</v>
      </c>
      <c r="G130" s="55" t="s">
        <v>372</v>
      </c>
      <c r="H130" s="55" t="s">
        <v>373</v>
      </c>
      <c r="I130" s="56" t="s">
        <v>374</v>
      </c>
    </row>
    <row r="131" spans="3:12" ht="60.75">
      <c r="C131" s="47" t="s">
        <v>380</v>
      </c>
      <c r="D131" s="57">
        <v>8575564.5</v>
      </c>
      <c r="E131" s="57">
        <v>7622723.9900000002</v>
      </c>
      <c r="F131" s="57">
        <v>952840.51</v>
      </c>
      <c r="G131" s="57">
        <f>Tabela3[[#This Row],[Alokacja ogółem
(EUR)]]*D135</f>
        <v>37988893.178549998</v>
      </c>
      <c r="H131" s="58">
        <f>Tabela3[[#This Row],[UE
(EUR)]]*D135</f>
        <v>33767905.003301002</v>
      </c>
      <c r="I131" s="58">
        <f>Tabela3[[#This Row],[BP
(EUR)]]*D135</f>
        <v>4220988.1752490001</v>
      </c>
    </row>
    <row r="132" spans="3:12" ht="91.5" customHeight="1">
      <c r="C132" s="47" t="s">
        <v>379</v>
      </c>
      <c r="D132" s="57">
        <f>D133-D131+D131</f>
        <v>9247493.0495045036</v>
      </c>
      <c r="E132" s="57">
        <v>8234352.9361836603</v>
      </c>
      <c r="F132" s="57">
        <v>1013140.1133208419</v>
      </c>
      <c r="G132" s="57">
        <f>Tabela3[[#This Row],[Alokacja ogółem
(EUR)]]*D135</f>
        <v>40965469.460000001</v>
      </c>
      <c r="H132" s="58">
        <f>Tabela3[[#This Row],[UE
(EUR)]]*D135</f>
        <v>36477360.071999997</v>
      </c>
      <c r="I132" s="58">
        <f>Tabela3[[#This Row],[BP
(EUR)]]*D135</f>
        <v>4488109.3879999975</v>
      </c>
    </row>
    <row r="133" spans="3:12" ht="222.75">
      <c r="C133" s="9" t="s">
        <v>6</v>
      </c>
      <c r="D133" s="76">
        <v>9247493.0495045036</v>
      </c>
      <c r="E133" s="74">
        <v>8234352.9361836603</v>
      </c>
      <c r="F133" s="74">
        <v>1013140.1133208419</v>
      </c>
      <c r="G133" s="76">
        <v>40965469.460000001</v>
      </c>
      <c r="H133" s="75">
        <v>36477360.071999997</v>
      </c>
      <c r="I133" s="75">
        <v>4488109.3879999975</v>
      </c>
    </row>
    <row r="134" spans="3:12" ht="81">
      <c r="C134" s="47" t="s">
        <v>7</v>
      </c>
      <c r="D134" s="58">
        <f>D132-D133</f>
        <v>0</v>
      </c>
      <c r="E134" s="58">
        <f t="shared" ref="E134:I134" si="16">E132-E133</f>
        <v>0</v>
      </c>
      <c r="F134" s="58">
        <f t="shared" si="16"/>
        <v>0</v>
      </c>
      <c r="G134" s="58">
        <f t="shared" si="16"/>
        <v>0</v>
      </c>
      <c r="H134" s="58">
        <f t="shared" si="16"/>
        <v>0</v>
      </c>
      <c r="I134" s="58">
        <f t="shared" si="16"/>
        <v>0</v>
      </c>
      <c r="K134"/>
      <c r="L134"/>
    </row>
    <row r="135" spans="3:12" ht="60.75">
      <c r="C135" s="59" t="s">
        <v>378</v>
      </c>
      <c r="D135" s="65">
        <v>4.4298999999999999</v>
      </c>
      <c r="E135" s="77"/>
      <c r="F135" s="78"/>
      <c r="G135" s="77"/>
      <c r="H135" s="77"/>
      <c r="I135" s="77"/>
    </row>
    <row r="137" spans="3:12">
      <c r="H137" s="70"/>
      <c r="I137" s="70"/>
      <c r="J137" s="71"/>
    </row>
    <row r="138" spans="3:12">
      <c r="H138" s="68"/>
      <c r="I138" s="69"/>
    </row>
  </sheetData>
  <mergeCells count="2">
    <mergeCell ref="A3:M3"/>
    <mergeCell ref="A64:M64"/>
  </mergeCells>
  <pageMargins left="0.31496062992125984" right="0.31496062992125984" top="0.74803149606299213" bottom="0.74803149606299213" header="0.31496062992125984" footer="0.31496062992125984"/>
  <pageSetup paperSize="9" scale="4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wniosków</vt:lpstr>
      <vt:lpstr>'Lista wniosków'!Obszar_wydruku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e.ciechomska</cp:lastModifiedBy>
  <cp:lastPrinted>2016-12-06T13:16:08Z</cp:lastPrinted>
  <dcterms:created xsi:type="dcterms:W3CDTF">2015-06-15T08:53:48Z</dcterms:created>
  <dcterms:modified xsi:type="dcterms:W3CDTF">2016-12-12T10:10:12Z</dcterms:modified>
</cp:coreProperties>
</file>