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5712" windowHeight="3852"/>
  </bookViews>
  <sheets>
    <sheet name="Lista projektów " sheetId="3" r:id="rId1"/>
    <sheet name="Arkusz1" sheetId="4" r:id="rId2"/>
  </sheets>
  <definedNames>
    <definedName name="_xlnm._FilterDatabase" localSheetId="0" hidden="1">'Lista projektów '!$A$4:$X$7</definedName>
    <definedName name="_xlnm.Print_Area" localSheetId="0">'Lista projektów '!$A$1:$K$6</definedName>
  </definedNames>
  <calcPr calcId="125725"/>
</workbook>
</file>

<file path=xl/calcChain.xml><?xml version="1.0" encoding="utf-8"?>
<calcChain xmlns="http://schemas.openxmlformats.org/spreadsheetml/2006/main">
  <c r="F14" i="3"/>
  <c r="F11" l="1"/>
  <c r="I7" l="1"/>
  <c r="J7"/>
  <c r="H7"/>
  <c r="E14"/>
  <c r="F13"/>
  <c r="E13" s="1"/>
  <c r="E12"/>
</calcChain>
</file>

<file path=xl/sharedStrings.xml><?xml version="1.0" encoding="utf-8"?>
<sst xmlns="http://schemas.openxmlformats.org/spreadsheetml/2006/main" count="37" uniqueCount="34">
  <si>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</si>
  <si>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</si>
  <si>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</si>
  <si>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</si>
  <si>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</si>
  <si>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</si>
  <si>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</si>
  <si>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</si>
  <si>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</si>
  <si>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1.</t>
  </si>
  <si>
    <t>2.</t>
  </si>
  <si>
    <t>Numer RPMA</t>
  </si>
  <si>
    <t>Wnioskowane dofinansowanie</t>
  </si>
  <si>
    <t>Suma:</t>
  </si>
  <si>
    <t>EURO</t>
  </si>
  <si>
    <t>PLN</t>
  </si>
  <si>
    <t>Wartość wnioskowanego dofinansowania projektów, które uzyskały wymagane minimum punktowe i zostały skierowane do dofinansowania</t>
  </si>
  <si>
    <t>Pozostała alokacja  przeznaczona na konkurs</t>
  </si>
  <si>
    <t xml:space="preserve">5% wartości dofinansowania na procedurę odwoławczą </t>
  </si>
  <si>
    <t>Mazowiecka Jednostka Wdrażania Programów Unijnych</t>
  </si>
  <si>
    <t>Kurs Euro EBC (28 lipca 2016)</t>
  </si>
  <si>
    <t>RPMA.10.03.01-14-3630/15</t>
  </si>
  <si>
    <t>Gmina Miasta Radomia</t>
  </si>
  <si>
    <t>Profesjonalny nauczyciel - fachowe kadry</t>
  </si>
  <si>
    <t>RPMA.10.03.01-14-3613/15</t>
  </si>
  <si>
    <t>Wyższa Szkoła Ekonomiczno-Społeczna w Ostrołęce</t>
  </si>
  <si>
    <t>Szkolenia i praktyki nauczycieli kształcenia zawodowego ZSZ Nr 1 w Ostrołęce i ZSZ Nr 4 w Ostrołęce to forma podwyższenia ich kompetencji i kwalifikacji służąca lepszemu przygotowaniu uczniów do potrzeb gospodarki i rynku pracy</t>
  </si>
  <si>
    <t>Lista projektów wybranych do dofinansowania w trybie konkursowym dla Regionalnego Programu Operacyjnego Województwa Mazowieckiego 2014-2020 dla konkursu zamkniętego nr RPMA.10.03.01-IP.01-14-010/15 dla Osi priorytetowej X Edukacja dla rozwoju regionu Działania 10.3 „Doskonalenie zawodowe” Poddziałania 10.3.1 „Doskonalenie zawodowe uczniów” RPO WM 2014-2020</t>
  </si>
  <si>
    <t>Analiza wykorzystania alokacji w ramach konkursu nr RPMA.10.03.01-IP.01-14-010/15</t>
  </si>
  <si>
    <t>Alokacja na konkurs nr RPMA.10.03.01-IP.01-14-010/15</t>
  </si>
  <si>
    <t xml:space="preserve"> Oś priorytetowa X Edukacja dla rozwoju regionu Działania 10.3 „Doskonalenie zawodowe"</t>
  </si>
  <si>
    <t xml:space="preserve">Poddziałanie 10.3.1 „Doskonalenie zawodowe uczniów” </t>
  </si>
  <si>
    <t>nd</t>
  </si>
  <si>
    <t>Załącznik do uchwały z dnia 13.09.2016r.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</si>
</sst>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2" borderId="3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0" fillId="0" borderId="0" xfId="0" applyFill="1"/>
    <xf numFmtId="0" fontId="5" fillId="0" borderId="0" xfId="0" applyFont="1" applyBorder="1" applyAlignment="1">
      <alignment vertical="center"/>
    </xf>
    <xf numFmtId="0" fontId="0" fillId="0" borderId="6" xfId="0" applyBorder="1"/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5" borderId="0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164" fontId="9" fillId="4" borderId="7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left"/>
    </xf>
    <xf numFmtId="0" fontId="12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2" fontId="9" fillId="5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4" fontId="9" fillId="6" borderId="0" xfId="0" applyNumberFormat="1" applyFont="1" applyFill="1" applyAlignment="1">
      <alignment horizontal="right" vertical="center" wrapText="1"/>
    </xf>
    <xf numFmtId="4" fontId="9" fillId="6" borderId="0" xfId="0" applyNumberFormat="1" applyFont="1" applyFill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right" vertical="center"/>
    </xf>
  </cellXfs>
  <cellStyles count="6">
    <cellStyle name="Normalny" xfId="0" builtinId="0"/>
    <cellStyle name="Normalny 2" xfId="2"/>
    <cellStyle name="Normalny 3" xfId="4"/>
    <cellStyle name="Normalny 4 4" xfId="5"/>
    <cellStyle name="Procentowy 2" xfId="3"/>
    <cellStyle name="Styl 1" xfId="1"/>
  </cellStyles>
  <dxfs count="6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right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right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>
          <fgColor indexed="64"/>
        </patternFill>
      </fill>
      <alignment horizontal="left" vertical="top" textRotation="0" indent="0" relativeIndent="255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5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1</xdr:row>
      <xdr:rowOff>155863</xdr:rowOff>
    </xdr:from>
    <xdr:to>
      <xdr:col>8</xdr:col>
      <xdr:colOff>232682</xdr:colOff>
      <xdr:row>1</xdr:row>
      <xdr:rowOff>917863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584488"/>
          <a:ext cx="82296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0:F15" totalsRowShown="0" headerRowDxfId="5" dataDxfId="3" headerRowBorderDxfId="4">
  <tableColumns count="3">
    <tableColumn id="1" name="Analiza wykorzystania alokacji w ramach konkursu nr RPMA.10.03.01-IP.01-14-010/15" dataDxfId="2"/>
    <tableColumn id="2" name="EURO" dataDxfId="1"/>
    <tableColumn id="3" name="PLN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topLeftCell="A4" zoomScale="70" zoomScaleNormal="70" zoomScaleSheetLayoutView="70" workbookViewId="0">
      <selection activeCell="E11" sqref="E11:F15"/>
    </sheetView>
  </sheetViews>
  <sheetFormatPr defaultRowHeight="14.4"/>
  <cols>
    <col min="1" max="1" width="7.33203125" customWidth="1"/>
    <col min="2" max="2" width="20.5546875" customWidth="1"/>
    <col min="3" max="3" width="26" customWidth="1"/>
    <col min="4" max="4" width="56.5546875" customWidth="1"/>
    <col min="5" max="5" width="27" customWidth="1"/>
    <col min="6" max="6" width="25.6640625" customWidth="1"/>
    <col min="7" max="7" width="21.44140625" customWidth="1"/>
    <col min="8" max="8" width="16.5546875" customWidth="1"/>
    <col min="9" max="9" width="19.5546875" customWidth="1"/>
    <col min="10" max="10" width="19.44140625" customWidth="1"/>
    <col min="11" max="11" width="20.88671875" customWidth="1"/>
    <col min="12" max="13" width="26.6640625" customWidth="1"/>
  </cols>
  <sheetData>
    <row r="1" spans="1:24" ht="33.75" customHeight="1">
      <c r="K1" s="29" t="s">
        <v>33</v>
      </c>
    </row>
    <row r="2" spans="1:24" ht="8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67.2" customHeight="1">
      <c r="A3" s="21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3"/>
      <c r="L3" s="4"/>
      <c r="M3" s="4"/>
    </row>
    <row r="4" spans="1:24" s="6" customFormat="1" ht="87.75" customHeight="1">
      <c r="A4" s="24" t="s">
        <v>0</v>
      </c>
      <c r="B4" s="24" t="s">
        <v>8</v>
      </c>
      <c r="C4" s="24" t="s">
        <v>11</v>
      </c>
      <c r="D4" s="24" t="s">
        <v>1</v>
      </c>
      <c r="E4" s="24" t="s">
        <v>6</v>
      </c>
      <c r="F4" s="24" t="s">
        <v>7</v>
      </c>
      <c r="G4" s="24" t="s">
        <v>5</v>
      </c>
      <c r="H4" s="24" t="s">
        <v>2</v>
      </c>
      <c r="I4" s="24" t="s">
        <v>4</v>
      </c>
      <c r="J4" s="24" t="s">
        <v>12</v>
      </c>
      <c r="K4" s="24" t="s">
        <v>3</v>
      </c>
      <c r="L4" s="5"/>
    </row>
    <row r="5" spans="1:24" ht="96" customHeight="1">
      <c r="A5" s="25" t="s">
        <v>9</v>
      </c>
      <c r="B5" s="25" t="s">
        <v>19</v>
      </c>
      <c r="C5" s="26" t="s">
        <v>21</v>
      </c>
      <c r="D5" s="26" t="s">
        <v>23</v>
      </c>
      <c r="E5" s="26" t="s">
        <v>22</v>
      </c>
      <c r="F5" s="27" t="s">
        <v>30</v>
      </c>
      <c r="G5" s="27" t="s">
        <v>31</v>
      </c>
      <c r="H5" s="28">
        <v>217043.75</v>
      </c>
      <c r="I5" s="28">
        <v>173635</v>
      </c>
      <c r="J5" s="28">
        <v>195339.37</v>
      </c>
      <c r="K5" s="26">
        <v>105</v>
      </c>
    </row>
    <row r="6" spans="1:24" s="3" customFormat="1" ht="98.25" customHeight="1">
      <c r="A6" s="25" t="s">
        <v>10</v>
      </c>
      <c r="B6" s="25" t="s">
        <v>19</v>
      </c>
      <c r="C6" s="26" t="s">
        <v>24</v>
      </c>
      <c r="D6" s="26" t="s">
        <v>26</v>
      </c>
      <c r="E6" s="26" t="s">
        <v>25</v>
      </c>
      <c r="F6" s="27" t="s">
        <v>30</v>
      </c>
      <c r="G6" s="27" t="s">
        <v>31</v>
      </c>
      <c r="H6" s="28">
        <v>186512.5</v>
      </c>
      <c r="I6" s="28">
        <v>149210</v>
      </c>
      <c r="J6" s="28">
        <v>167642.5</v>
      </c>
      <c r="K6" s="26">
        <v>99</v>
      </c>
      <c r="L6"/>
      <c r="M6"/>
      <c r="N6"/>
      <c r="O6"/>
      <c r="P6"/>
      <c r="Q6"/>
      <c r="R6"/>
      <c r="S6"/>
      <c r="T6"/>
      <c r="U6"/>
      <c r="V6"/>
    </row>
    <row r="7" spans="1:24" ht="40.950000000000003" customHeight="1">
      <c r="A7" s="9"/>
      <c r="B7" s="9"/>
      <c r="C7" s="9"/>
      <c r="D7" s="9"/>
      <c r="E7" s="9"/>
      <c r="F7" s="9"/>
      <c r="G7" s="10" t="s">
        <v>13</v>
      </c>
      <c r="H7" s="11">
        <f>SUM(H5:H6)</f>
        <v>403556.25</v>
      </c>
      <c r="I7" s="11">
        <f t="shared" ref="I7:J7" si="0">SUM(I5:I6)</f>
        <v>322845</v>
      </c>
      <c r="J7" s="11">
        <f t="shared" si="0"/>
        <v>362981.87</v>
      </c>
      <c r="K7" s="20"/>
    </row>
    <row r="8" spans="1:24" ht="40.950000000000003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24" ht="40.950000000000003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3"/>
    </row>
    <row r="10" spans="1:24" ht="52.95" customHeight="1">
      <c r="A10" s="12"/>
      <c r="B10" s="12"/>
      <c r="C10" s="12"/>
      <c r="D10" s="14" t="s">
        <v>28</v>
      </c>
      <c r="E10" s="15" t="s">
        <v>14</v>
      </c>
      <c r="F10" s="15" t="s">
        <v>15</v>
      </c>
      <c r="G10" s="12"/>
      <c r="H10" s="12"/>
      <c r="I10" s="12"/>
      <c r="J10" s="13"/>
      <c r="K10" s="13"/>
    </row>
    <row r="11" spans="1:24" ht="40.200000000000003" customHeight="1">
      <c r="A11" s="12"/>
      <c r="B11" s="12"/>
      <c r="C11" s="12"/>
      <c r="D11" s="16" t="s">
        <v>29</v>
      </c>
      <c r="E11" s="30">
        <v>405000</v>
      </c>
      <c r="F11" s="31">
        <f>Tabela3[[#This Row],[EURO]]*E15</f>
        <v>1759158.0000000002</v>
      </c>
      <c r="G11" s="12"/>
      <c r="H11" s="12"/>
      <c r="I11" s="12"/>
      <c r="J11" s="12"/>
      <c r="K11" s="12"/>
    </row>
    <row r="12" spans="1:24" ht="51.6" customHeight="1">
      <c r="A12" s="12"/>
      <c r="B12" s="12"/>
      <c r="C12" s="12"/>
      <c r="D12" s="17" t="s">
        <v>16</v>
      </c>
      <c r="E12" s="32">
        <f>Tabela3[[#This Row],[PLN]]/E15</f>
        <v>83567.057279675835</v>
      </c>
      <c r="F12" s="32">
        <v>362981.87</v>
      </c>
      <c r="G12" s="12"/>
      <c r="H12" s="12"/>
      <c r="I12" s="12"/>
      <c r="J12" s="12"/>
      <c r="K12" s="12"/>
    </row>
    <row r="13" spans="1:24" ht="38.4" customHeight="1">
      <c r="A13" s="12"/>
      <c r="B13" s="12"/>
      <c r="C13" s="12"/>
      <c r="D13" s="18" t="s">
        <v>18</v>
      </c>
      <c r="E13" s="32">
        <f>Tabela3[[#This Row],[PLN]]/E15</f>
        <v>20250.000000000004</v>
      </c>
      <c r="F13" s="32">
        <f>F11*5%</f>
        <v>87957.900000000023</v>
      </c>
      <c r="G13" s="12"/>
      <c r="H13" s="12"/>
      <c r="I13" s="12"/>
      <c r="J13" s="12"/>
      <c r="K13" s="12"/>
    </row>
    <row r="14" spans="1:24" ht="38.4" customHeight="1">
      <c r="A14" s="12"/>
      <c r="B14" s="12"/>
      <c r="C14" s="12"/>
      <c r="D14" s="16" t="s">
        <v>17</v>
      </c>
      <c r="E14" s="31">
        <f>Tabela3[[#This Row],[PLN]]/E15</f>
        <v>301182.94272032421</v>
      </c>
      <c r="F14" s="31">
        <f>F11-F12-F13</f>
        <v>1308218.2300000004</v>
      </c>
      <c r="G14" s="12"/>
      <c r="H14" s="12"/>
      <c r="I14" s="12"/>
      <c r="J14" s="12"/>
      <c r="K14" s="12"/>
    </row>
    <row r="15" spans="1:24" ht="31.95" customHeight="1">
      <c r="A15" s="12"/>
      <c r="B15" s="12"/>
      <c r="C15" s="12"/>
      <c r="D15" s="19" t="s">
        <v>20</v>
      </c>
      <c r="E15" s="33">
        <v>4.3436000000000003</v>
      </c>
      <c r="F15" s="31" t="s">
        <v>32</v>
      </c>
      <c r="G15" s="12"/>
      <c r="H15" s="12"/>
      <c r="I15" s="12"/>
      <c r="J15" s="12"/>
      <c r="K15" s="12"/>
    </row>
    <row r="16" spans="1:24">
      <c r="A16" s="7"/>
      <c r="B16" s="7"/>
      <c r="C16" s="7"/>
      <c r="D16" s="8"/>
      <c r="E16" s="8"/>
      <c r="F16" s="8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mergeCells count="1">
    <mergeCell ref="A3:K3"/>
  </mergeCells>
  <pageMargins left="0.31496062992125984" right="0.31496062992125984" top="0.74803149606299213" bottom="0.74803149606299213" header="0.31496062992125984" footer="0.31496062992125984"/>
  <pageSetup paperSize="9" scale="5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o.wroblewska</cp:lastModifiedBy>
  <cp:lastPrinted>2016-08-31T07:45:30Z</cp:lastPrinted>
  <dcterms:created xsi:type="dcterms:W3CDTF">2015-06-15T08:53:48Z</dcterms:created>
  <dcterms:modified xsi:type="dcterms:W3CDTF">2016-09-14T09:52:16Z</dcterms:modified>
</cp:coreProperties>
</file>