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595"/>
  </bookViews>
  <sheets>
    <sheet name="Lista projektów " sheetId="3" r:id="rId1"/>
    <sheet name="Arkusz1" sheetId="4" r:id="rId2"/>
  </sheets>
  <definedNames>
    <definedName name="_xlnm.Print_Area" localSheetId="0">'Lista projektów '!$A$1:$M$33</definedName>
  </definedNames>
  <calcPr calcId="125725"/>
</workbook>
</file>

<file path=xl/calcChain.xml><?xml version="1.0" encoding="utf-8"?>
<calcChain xmlns="http://schemas.openxmlformats.org/spreadsheetml/2006/main">
  <c r="J20" i="3"/>
  <c r="I20"/>
  <c r="H20"/>
  <c r="G20"/>
  <c r="F20"/>
  <c r="J32" l="1"/>
  <c r="I32"/>
  <c r="H32"/>
  <c r="G32"/>
  <c r="F32"/>
  <c r="E32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<sst xmlns="http://schemas.openxmlformats.org/spreadsheetml/2006/main" count="151" uniqueCount="99">
  <si>
    <t>Lp.</t>
  </si>
  <si>
    <t>Tytuł projektu</t>
  </si>
  <si>
    <t>Nazwa wnioskodawcy</t>
  </si>
  <si>
    <t>1.</t>
  </si>
  <si>
    <t>2.</t>
  </si>
  <si>
    <t>3.</t>
  </si>
  <si>
    <t>4.</t>
  </si>
  <si>
    <t>Numer RPMA</t>
  </si>
  <si>
    <t>Suma:</t>
  </si>
  <si>
    <t>Wartość wnioskowanego dofinansowania projektów, które uzyskały wymagane minimum punktowe i zostały skierowane do dofinansowania</t>
  </si>
  <si>
    <t>Pozostała alokacja  przeznaczona na konkurs</t>
  </si>
  <si>
    <t>BP
(PLN)</t>
  </si>
  <si>
    <t>BP
(EUR)</t>
  </si>
  <si>
    <t>Alokacja ogółem
(EUR)</t>
  </si>
  <si>
    <t>Alokacja ogółem
(PLN)</t>
  </si>
  <si>
    <t>UE
(EUR)</t>
  </si>
  <si>
    <t>UE
(PLN)</t>
  </si>
  <si>
    <t xml:space="preserve">Alokacja na konkurs 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</si>
  <si>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</si>
  <si>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</si>
  <si>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</si>
  <si>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</si>
  <si>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</si>
  <si>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</si>
  <si>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</si>
  <si>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*** poniżej progu punktowego zamieszczane są projekty, które uzyskały wymagane minumum punktowe, jednak ze względu na ustaloną kwotę alokacji nie mogą zostać skierowane do dofinansowania</t>
  </si>
  <si>
    <t>PRÓG WYCZERPANIA ALOKACJI***</t>
  </si>
  <si>
    <t>Procent maksymalnej liczby punktów możliwych do zdobycia*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</si>
  <si>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</si>
  <si>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</si>
  <si>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</si>
  <si>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wniosek po procedurze odwoławczej</t>
  </si>
  <si>
    <t>brak możliwości podpisania umowy o dofinansowanie</t>
  </si>
  <si>
    <t>Mazowiecka Jednostka Wdrażania Programów Unijnych</t>
  </si>
  <si>
    <t>nie dotyczy</t>
  </si>
  <si>
    <t>5.</t>
  </si>
  <si>
    <t>6.</t>
  </si>
  <si>
    <t>7.</t>
  </si>
  <si>
    <t>8.</t>
  </si>
  <si>
    <t>9.</t>
  </si>
  <si>
    <t>10.</t>
  </si>
  <si>
    <t xml:space="preserve">Lista projektów wybranych do dofinansowania w trybie konkursowym dla Regionalnego Programu Operacyjnego Województwa Mazowieckiego 2014-2020 dla konkursu zamkniętego nr RPMA.10.03.01-IP.01-14-011/15 dla Osi priorytetowej X ,,Edukacja dla rozwoju regionu”, Działania 10.3 „Doskonalenie zawodowe”, Poddziałania 10.3.1 „Doskonalenie zawodowe uczniów” RPO WM 2014-2020
</t>
  </si>
  <si>
    <t>RPMA.10.03.01-14-4150/16</t>
  </si>
  <si>
    <t>Zawodowcy na start!</t>
  </si>
  <si>
    <t>Zakład Doskonalenia Zawodowego w Płocku</t>
  </si>
  <si>
    <t>RPMA.10.03.01-14-4151/16</t>
  </si>
  <si>
    <t xml:space="preserve">Szkoła nowych możliwości
</t>
  </si>
  <si>
    <t xml:space="preserve">Zakład Doskonalenia Zawodowego w Warszawie </t>
  </si>
  <si>
    <t>RPMA.10.03.01-14-4136/16</t>
  </si>
  <si>
    <t>SZKOŁA ZAWODOWA-KIERUNEK-PRACA-wzmocnienie zdolności do zatrudnienia Uczniów i Uczennic Szkół Zakładu Doskonalenia Zawodowego w Nowym Mieście i Radomiu</t>
  </si>
  <si>
    <t>Zakład Doskonalenia Zawodowego w Kielcach</t>
  </si>
  <si>
    <t>RPMA.10.03.01-14-4068/16</t>
  </si>
  <si>
    <t>Postaw na zawód, postaw na siebie</t>
  </si>
  <si>
    <t>Powiat Lipski/ Zespół Szkół Ponadgimnazjalnych im. Jana Pawła II w Lipsku</t>
  </si>
  <si>
    <t>RPMA.10.03.01-14-4173/16</t>
  </si>
  <si>
    <t>Fabryka szans na zatrudnienie</t>
  </si>
  <si>
    <t>KLS Partners Dariusz Kańtoch</t>
  </si>
  <si>
    <t>RPMA.10.03.01-14-4069/16</t>
  </si>
  <si>
    <t>Mobilność edukacyjna i zawodowa uczniów</t>
  </si>
  <si>
    <t xml:space="preserve">Powiat Lipski/ Zespół Szkół Ponadgimnazjalnych im. ks. mjr Stanisława Domańskiego w Siennie </t>
  </si>
  <si>
    <t>RPMA.10.03.01-14-4117/16</t>
  </si>
  <si>
    <t>Dobry start w zawodzie</t>
  </si>
  <si>
    <t>Unia Producentów i Pracodawców Przemysłu Mięsnego</t>
  </si>
  <si>
    <t>RPMA.10.03.01-14-4165/16</t>
  </si>
  <si>
    <t>Dobre kwalifikacje i zatrudnienie</t>
  </si>
  <si>
    <t xml:space="preserve">Centrum Szkoleniowo - Doradcze "TiM" Tomasz Genatowski </t>
  </si>
  <si>
    <t>RPMA.10.03.01-14-4120/16</t>
  </si>
  <si>
    <t>Bratniacy najlepsi na rynku pracy! Kompetencje kluczowe, innowacyjność i kreatywność gwarancją sukcesu uczniów Zespołu Szkół Centrum Kształcenia Rolniczego im. A. Świętochowskiego w Gołotczyźnie</t>
  </si>
  <si>
    <t>Instytut Szkoleniowo-Badawczy MERIDIUM</t>
  </si>
  <si>
    <t>RPMA.10.03.01-14-4147/16</t>
  </si>
  <si>
    <t>Wachlarz Kompetencji Zawodowych</t>
  </si>
  <si>
    <t>SOLVA S.C. I.Samodulski T.Kisiel</t>
  </si>
  <si>
    <t>11.</t>
  </si>
  <si>
    <t>RPMA.10.03.01-14-4112/16</t>
  </si>
  <si>
    <t>Dobra energia dla "Jedynki"</t>
  </si>
  <si>
    <t xml:space="preserve">Powiat Żyrardowski </t>
  </si>
  <si>
    <t>12.</t>
  </si>
  <si>
    <t>RPMA.10.03.01-14-4107/16</t>
  </si>
  <si>
    <t>Eko żywienie i eko transport – bezpieczna  żywność od producenta do konsumenta</t>
  </si>
  <si>
    <t>13.</t>
  </si>
  <si>
    <t>RPMA.10.03.01-14-4082/16</t>
  </si>
  <si>
    <t>Lepszy start w przyszłość!</t>
  </si>
  <si>
    <t>PREME spółka z ograniczoną odpowiedzialnością</t>
  </si>
  <si>
    <t>14.</t>
  </si>
  <si>
    <t>RPMA.10.03.01-14-4162/16</t>
  </si>
  <si>
    <t>Inteligentne specjalizacje motorem rozwoju lokalnego rynku pracy</t>
  </si>
  <si>
    <t>Gmina Miasta Radomia</t>
  </si>
  <si>
    <t>15.</t>
  </si>
  <si>
    <t>RPMA.10.03.01-14-4130/16</t>
  </si>
  <si>
    <t>Lepszy start dla energetyka i informatyka - rozwój kompetencji zawodowych uczniów Powiatowego Zespołu Szkół Ponadgimnazjalnych im. Jerzego Siwińskiego w Legionowie.</t>
  </si>
  <si>
    <t>Powiat Legionowski</t>
  </si>
  <si>
    <t>16.</t>
  </si>
  <si>
    <t>RPMA.10.03.01-14-4113/16</t>
  </si>
  <si>
    <t>Dodatkowe umiejętności - nowe możliwości.</t>
  </si>
  <si>
    <t>STIWEK Fundacja na rzecz Społeczeństwa, Tolerancji, Integracji, Wolności, Edukacji, Kultury</t>
  </si>
  <si>
    <t>Kurs Euro EBC z dn. 30.01.2017 - 4,3310 PLN</t>
  </si>
  <si>
    <t>Załącznik do Uchwały</t>
  </si>
  <si>
    <t>Analiza wykorzystania alokacji w ramach konkursu nr RPMA.10.03.01-IP-14-011/15</t>
  </si>
  <si>
    <t>Wniosek po procedurze odwoławczej na etapie oceny formalnej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</si>
</sst>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2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</cellStyleXfs>
  <cellXfs count="55">
    <xf numFmtId="0" fontId="0" fillId="0" borderId="0" xfId="0"/>
    <xf numFmtId="0" fontId="5" fillId="0" borderId="1" xfId="0" applyFont="1" applyFill="1" applyBorder="1" applyAlignment="1">
      <alignment horizontal="center" vertical="center" wrapText="1" readingOrder="1"/>
    </xf>
    <xf numFmtId="0" fontId="0" fillId="0" borderId="0" xfId="0" applyFill="1"/>
    <xf numFmtId="0" fontId="0" fillId="0" borderId="0" xfId="0" applyBorder="1"/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readingOrder="1"/>
    </xf>
    <xf numFmtId="0" fontId="9" fillId="5" borderId="0" xfId="0" applyFont="1" applyFill="1" applyAlignment="1">
      <alignment vertical="center" wrapText="1"/>
    </xf>
    <xf numFmtId="4" fontId="9" fillId="5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 wrapText="1"/>
    </xf>
    <xf numFmtId="4" fontId="10" fillId="5" borderId="0" xfId="0" applyNumberFormat="1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4" fontId="9" fillId="5" borderId="5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165" fontId="9" fillId="2" borderId="0" xfId="0" applyNumberFormat="1" applyFont="1" applyFill="1" applyAlignment="1">
      <alignment horizontal="left" vertical="center" wrapText="1"/>
    </xf>
    <xf numFmtId="0" fontId="0" fillId="0" borderId="0" xfId="0" applyAlignment="1"/>
    <xf numFmtId="0" fontId="2" fillId="0" borderId="0" xfId="0" applyFont="1"/>
    <xf numFmtId="0" fontId="13" fillId="0" borderId="0" xfId="0" applyFont="1"/>
    <xf numFmtId="0" fontId="14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 readingOrder="1"/>
    </xf>
    <xf numFmtId="49" fontId="14" fillId="7" borderId="1" xfId="0" applyNumberFormat="1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 readingOrder="1"/>
    </xf>
    <xf numFmtId="10" fontId="0" fillId="0" borderId="0" xfId="4" applyNumberFormat="1" applyFont="1" applyFill="1" applyAlignment="1">
      <alignment horizontal="center" vertical="center"/>
    </xf>
    <xf numFmtId="10" fontId="0" fillId="7" borderId="0" xfId="4" applyNumberFormat="1" applyFont="1" applyFill="1" applyAlignment="1">
      <alignment horizontal="center" vertical="center"/>
    </xf>
    <xf numFmtId="0" fontId="0" fillId="7" borderId="0" xfId="0" applyFill="1"/>
    <xf numFmtId="4" fontId="14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1" xfId="5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5" fillId="7" borderId="1" xfId="0" applyFont="1" applyFill="1" applyBorder="1" applyAlignment="1">
      <alignment horizontal="center" vertical="center" wrapText="1" readingOrder="1"/>
    </xf>
    <xf numFmtId="4" fontId="14" fillId="7" borderId="1" xfId="5" applyNumberFormat="1" applyFont="1" applyFill="1" applyBorder="1" applyAlignment="1">
      <alignment horizontal="center" vertical="center" wrapText="1"/>
    </xf>
    <xf numFmtId="4" fontId="15" fillId="7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>
      <alignment wrapText="1"/>
    </xf>
    <xf numFmtId="164" fontId="2" fillId="8" borderId="1" xfId="0" applyNumberFormat="1" applyFont="1" applyFill="1" applyBorder="1" applyAlignment="1">
      <alignment vertical="center"/>
    </xf>
    <xf numFmtId="4" fontId="9" fillId="9" borderId="5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</cellXfs>
  <cellStyles count="6">
    <cellStyle name="Normalny" xfId="0" builtinId="0"/>
    <cellStyle name="Normalny 2" xfId="2"/>
    <cellStyle name="Normalny 4 4" xfId="5"/>
    <cellStyle name="Procentowy" xfId="4" builtinId="5"/>
    <cellStyle name="Procentowy 2" xfId="3"/>
    <cellStyle name="Styl 1" xfId="1"/>
  </cellStyles>
  <dxfs count="10"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BE5F1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4857751</xdr:colOff>
      <xdr:row>0</xdr:row>
      <xdr:rowOff>136072</xdr:rowOff>
    </xdr:from>
    <xdr:to>
      <xdr:col>9</xdr:col>
      <xdr:colOff>74200</xdr:colOff>
      <xdr:row>0</xdr:row>
      <xdr:rowOff>898072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2822" y="571501"/>
          <a:ext cx="8252092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3" displayName="Tabela3" ref="D29:J33" totalsRowShown="0" headerRowDxfId="9" dataDxfId="7" headerRowBorderDxfId="8">
  <tableColumns count="7">
    <tableColumn id="1" name="Analiza wykorzystania alokacji w ramach konkursu nr RPMA.10.03.01-IP-14-011/15" dataDxfId="6"/>
    <tableColumn id="2" name="Alokacja ogółem_x000a_(EUR)" dataDxfId="5"/>
    <tableColumn id="4" name="UE_x000a_(EUR)" dataDxfId="4"/>
    <tableColumn id="5" name="BP_x000a_(EUR)" dataDxfId="3"/>
    <tableColumn id="3" name="Alokacja ogółem_x000a_(PLN)" dataDxfId="2"/>
    <tableColumn id="6" name="UE_x000a_(PLN)" dataDxfId="1">
      <calculatedColumnFormula>#REF!</calculatedColumnFormula>
    </tableColumn>
    <tableColumn id="7" name="BP_x000a_(PLN)" dataDxfId="0">
      <calculatedColumnFormula>#REF!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abSelected="1" view="pageBreakPreview" zoomScale="80" zoomScaleNormal="70" zoomScaleSheetLayoutView="80" workbookViewId="0">
      <selection activeCell="D24" sqref="D24"/>
    </sheetView>
  </sheetViews>
  <sheetFormatPr defaultRowHeight="15"/>
  <cols>
    <col min="1" max="1" width="7.28515625" customWidth="1"/>
    <col min="2" max="2" width="20.5703125" customWidth="1"/>
    <col min="3" max="3" width="25.5703125" bestFit="1" customWidth="1"/>
    <col min="4" max="4" width="64.28515625" customWidth="1"/>
    <col min="5" max="5" width="32.5703125" customWidth="1"/>
    <col min="6" max="6" width="25.7109375" customWidth="1"/>
    <col min="7" max="10" width="21.42578125" customWidth="1"/>
    <col min="11" max="11" width="24.28515625" customWidth="1"/>
    <col min="12" max="12" width="15.85546875" customWidth="1"/>
    <col min="13" max="13" width="15.140625" bestFit="1" customWidth="1"/>
  </cols>
  <sheetData>
    <row r="1" spans="1:14" s="16" customFormat="1" ht="84" customHeight="1">
      <c r="L1" s="28" t="s">
        <v>96</v>
      </c>
    </row>
    <row r="2" spans="1:14" s="3" customFormat="1" ht="51.75" customHeight="1">
      <c r="A2" s="51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4" s="3" customFormat="1" ht="99" customHeight="1">
      <c r="A3" s="4" t="s">
        <v>0</v>
      </c>
      <c r="B3" s="4" t="s">
        <v>18</v>
      </c>
      <c r="C3" s="4" t="s">
        <v>7</v>
      </c>
      <c r="D3" s="4" t="s">
        <v>1</v>
      </c>
      <c r="E3" s="4" t="s">
        <v>2</v>
      </c>
      <c r="F3" s="4" t="s">
        <v>19</v>
      </c>
      <c r="G3" s="4" t="s">
        <v>20</v>
      </c>
      <c r="H3" s="4" t="s">
        <v>24</v>
      </c>
      <c r="I3" s="4" t="s">
        <v>23</v>
      </c>
      <c r="J3" s="4" t="s">
        <v>22</v>
      </c>
      <c r="K3" s="4" t="s">
        <v>21</v>
      </c>
      <c r="L3" s="4" t="s">
        <v>27</v>
      </c>
      <c r="M3" s="4" t="s">
        <v>28</v>
      </c>
    </row>
    <row r="4" spans="1:14" s="38" customFormat="1" ht="99" customHeight="1">
      <c r="A4" s="1" t="s">
        <v>3</v>
      </c>
      <c r="B4" s="23" t="s">
        <v>33</v>
      </c>
      <c r="C4" s="34" t="s">
        <v>92</v>
      </c>
      <c r="D4" s="35" t="s">
        <v>93</v>
      </c>
      <c r="E4" s="34" t="s">
        <v>94</v>
      </c>
      <c r="F4" s="36">
        <v>930387.5</v>
      </c>
      <c r="G4" s="36">
        <v>930387.5</v>
      </c>
      <c r="H4" s="37">
        <v>836887.5</v>
      </c>
      <c r="I4" s="37">
        <v>744310</v>
      </c>
      <c r="J4" s="37">
        <f t="shared" ref="J4:J19" si="0">H4-I4</f>
        <v>92577.5</v>
      </c>
      <c r="K4" s="34">
        <v>119</v>
      </c>
      <c r="L4" s="34" t="s">
        <v>34</v>
      </c>
      <c r="M4" s="34" t="s">
        <v>98</v>
      </c>
    </row>
    <row r="5" spans="1:14" s="26" customFormat="1" ht="49.5" customHeight="1">
      <c r="A5" s="39" t="s">
        <v>4</v>
      </c>
      <c r="B5" s="20" t="s">
        <v>33</v>
      </c>
      <c r="C5" s="21" t="s">
        <v>42</v>
      </c>
      <c r="D5" s="22" t="s">
        <v>43</v>
      </c>
      <c r="E5" s="22" t="s">
        <v>44</v>
      </c>
      <c r="F5" s="27">
        <v>438937.5</v>
      </c>
      <c r="G5" s="27">
        <v>438937.5</v>
      </c>
      <c r="H5" s="40">
        <v>394737.5</v>
      </c>
      <c r="I5" s="40">
        <v>351150</v>
      </c>
      <c r="J5" s="41">
        <f t="shared" si="0"/>
        <v>43587.5</v>
      </c>
      <c r="K5" s="42">
        <v>116.5</v>
      </c>
      <c r="L5" s="9" t="s">
        <v>34</v>
      </c>
      <c r="M5" s="9" t="s">
        <v>34</v>
      </c>
      <c r="N5" s="25"/>
    </row>
    <row r="6" spans="1:14" s="2" customFormat="1" ht="49.5" customHeight="1">
      <c r="A6" s="1" t="s">
        <v>5</v>
      </c>
      <c r="B6" s="23" t="s">
        <v>33</v>
      </c>
      <c r="C6" s="29" t="s">
        <v>45</v>
      </c>
      <c r="D6" s="30" t="s">
        <v>46</v>
      </c>
      <c r="E6" s="30" t="s">
        <v>47</v>
      </c>
      <c r="F6" s="31">
        <v>1612719.6</v>
      </c>
      <c r="G6" s="31">
        <v>1612719.6</v>
      </c>
      <c r="H6" s="32">
        <v>1451447.6</v>
      </c>
      <c r="I6" s="32">
        <v>1290175.68</v>
      </c>
      <c r="J6" s="37">
        <f t="shared" si="0"/>
        <v>161271.92000000016</v>
      </c>
      <c r="K6" s="33">
        <v>116</v>
      </c>
      <c r="L6" s="8" t="s">
        <v>34</v>
      </c>
      <c r="M6" s="8" t="s">
        <v>34</v>
      </c>
      <c r="N6" s="24"/>
    </row>
    <row r="7" spans="1:14" s="26" customFormat="1" ht="59.25" customHeight="1">
      <c r="A7" s="39" t="s">
        <v>6</v>
      </c>
      <c r="B7" s="20" t="s">
        <v>33</v>
      </c>
      <c r="C7" s="21" t="s">
        <v>48</v>
      </c>
      <c r="D7" s="22" t="s">
        <v>49</v>
      </c>
      <c r="E7" s="22" t="s">
        <v>50</v>
      </c>
      <c r="F7" s="27">
        <v>988872.5</v>
      </c>
      <c r="G7" s="27">
        <v>988872.5</v>
      </c>
      <c r="H7" s="40">
        <v>888992.5</v>
      </c>
      <c r="I7" s="40">
        <v>791098</v>
      </c>
      <c r="J7" s="41">
        <f t="shared" si="0"/>
        <v>97894.5</v>
      </c>
      <c r="K7" s="42">
        <v>116</v>
      </c>
      <c r="L7" s="9" t="s">
        <v>34</v>
      </c>
      <c r="M7" s="9" t="s">
        <v>34</v>
      </c>
      <c r="N7" s="25"/>
    </row>
    <row r="8" spans="1:14" s="2" customFormat="1" ht="50.25" customHeight="1">
      <c r="A8" s="1" t="s">
        <v>35</v>
      </c>
      <c r="B8" s="23" t="s">
        <v>33</v>
      </c>
      <c r="C8" s="29" t="s">
        <v>51</v>
      </c>
      <c r="D8" s="30" t="s">
        <v>52</v>
      </c>
      <c r="E8" s="30" t="s">
        <v>53</v>
      </c>
      <c r="F8" s="31">
        <v>979806.25</v>
      </c>
      <c r="G8" s="31">
        <v>979806.25</v>
      </c>
      <c r="H8" s="32">
        <v>877826.25</v>
      </c>
      <c r="I8" s="32">
        <v>783845</v>
      </c>
      <c r="J8" s="37">
        <f t="shared" si="0"/>
        <v>93981.25</v>
      </c>
      <c r="K8" s="33">
        <v>114.5</v>
      </c>
      <c r="L8" s="8" t="s">
        <v>34</v>
      </c>
      <c r="M8" s="8" t="s">
        <v>34</v>
      </c>
      <c r="N8" s="24"/>
    </row>
    <row r="9" spans="1:14" s="26" customFormat="1" ht="48" customHeight="1">
      <c r="A9" s="39" t="s">
        <v>36</v>
      </c>
      <c r="B9" s="20" t="s">
        <v>33</v>
      </c>
      <c r="C9" s="21" t="s">
        <v>54</v>
      </c>
      <c r="D9" s="22" t="s">
        <v>55</v>
      </c>
      <c r="E9" s="22" t="s">
        <v>56</v>
      </c>
      <c r="F9" s="27">
        <v>1226983.2</v>
      </c>
      <c r="G9" s="27">
        <v>1226983.2</v>
      </c>
      <c r="H9" s="40">
        <v>1090433.2</v>
      </c>
      <c r="I9" s="40">
        <v>981586.56</v>
      </c>
      <c r="J9" s="41">
        <f t="shared" si="0"/>
        <v>108846.6399999999</v>
      </c>
      <c r="K9" s="42">
        <v>111.5</v>
      </c>
      <c r="L9" s="9" t="s">
        <v>34</v>
      </c>
      <c r="M9" s="9" t="s">
        <v>34</v>
      </c>
      <c r="N9" s="25"/>
    </row>
    <row r="10" spans="1:14" s="2" customFormat="1" ht="53.25" customHeight="1">
      <c r="A10" s="1" t="s">
        <v>37</v>
      </c>
      <c r="B10" s="23" t="s">
        <v>33</v>
      </c>
      <c r="C10" s="29" t="s">
        <v>57</v>
      </c>
      <c r="D10" s="30" t="s">
        <v>58</v>
      </c>
      <c r="E10" s="30" t="s">
        <v>59</v>
      </c>
      <c r="F10" s="31">
        <v>743312.5</v>
      </c>
      <c r="G10" s="31">
        <v>743312.5</v>
      </c>
      <c r="H10" s="32">
        <v>653852.5</v>
      </c>
      <c r="I10" s="32">
        <v>594650</v>
      </c>
      <c r="J10" s="37">
        <f t="shared" si="0"/>
        <v>59202.5</v>
      </c>
      <c r="K10" s="33">
        <v>107</v>
      </c>
      <c r="L10" s="8" t="s">
        <v>34</v>
      </c>
      <c r="M10" s="8" t="s">
        <v>34</v>
      </c>
      <c r="N10" s="24"/>
    </row>
    <row r="11" spans="1:14" s="26" customFormat="1" ht="48" customHeight="1">
      <c r="A11" s="39" t="s">
        <v>38</v>
      </c>
      <c r="B11" s="20" t="s">
        <v>33</v>
      </c>
      <c r="C11" s="21" t="s">
        <v>60</v>
      </c>
      <c r="D11" s="22" t="s">
        <v>61</v>
      </c>
      <c r="E11" s="22" t="s">
        <v>62</v>
      </c>
      <c r="F11" s="27">
        <v>953382.5</v>
      </c>
      <c r="G11" s="27">
        <v>953382.5</v>
      </c>
      <c r="H11" s="40">
        <v>856602.25</v>
      </c>
      <c r="I11" s="40">
        <v>762706</v>
      </c>
      <c r="J11" s="41">
        <f t="shared" si="0"/>
        <v>93896.25</v>
      </c>
      <c r="K11" s="42">
        <v>106</v>
      </c>
      <c r="L11" s="9" t="s">
        <v>34</v>
      </c>
      <c r="M11" s="9" t="s">
        <v>34</v>
      </c>
      <c r="N11" s="25"/>
    </row>
    <row r="12" spans="1:14" s="2" customFormat="1" ht="44.25" customHeight="1">
      <c r="A12" s="1" t="s">
        <v>39</v>
      </c>
      <c r="B12" s="23" t="s">
        <v>33</v>
      </c>
      <c r="C12" s="29" t="s">
        <v>63</v>
      </c>
      <c r="D12" s="30" t="s">
        <v>64</v>
      </c>
      <c r="E12" s="30" t="s">
        <v>65</v>
      </c>
      <c r="F12" s="31">
        <v>403725</v>
      </c>
      <c r="G12" s="31">
        <v>403725</v>
      </c>
      <c r="H12" s="32">
        <v>363352.5</v>
      </c>
      <c r="I12" s="32">
        <v>322980</v>
      </c>
      <c r="J12" s="37">
        <f t="shared" si="0"/>
        <v>40372.5</v>
      </c>
      <c r="K12" s="33">
        <v>106</v>
      </c>
      <c r="L12" s="8" t="s">
        <v>34</v>
      </c>
      <c r="M12" s="8" t="s">
        <v>34</v>
      </c>
      <c r="N12" s="24"/>
    </row>
    <row r="13" spans="1:14" s="26" customFormat="1" ht="69" customHeight="1">
      <c r="A13" s="39" t="s">
        <v>40</v>
      </c>
      <c r="B13" s="20" t="s">
        <v>33</v>
      </c>
      <c r="C13" s="19" t="s">
        <v>66</v>
      </c>
      <c r="D13" s="19" t="s">
        <v>67</v>
      </c>
      <c r="E13" s="43" t="s">
        <v>68</v>
      </c>
      <c r="F13" s="27">
        <v>918285</v>
      </c>
      <c r="G13" s="27">
        <v>918285</v>
      </c>
      <c r="H13" s="40">
        <v>803555</v>
      </c>
      <c r="I13" s="40">
        <v>734628</v>
      </c>
      <c r="J13" s="41">
        <f t="shared" si="0"/>
        <v>68927</v>
      </c>
      <c r="K13" s="42">
        <v>105</v>
      </c>
      <c r="L13" s="9" t="s">
        <v>34</v>
      </c>
      <c r="M13" s="9" t="s">
        <v>34</v>
      </c>
      <c r="N13" s="25"/>
    </row>
    <row r="14" spans="1:14" s="2" customFormat="1" ht="45.75" customHeight="1">
      <c r="A14" s="1" t="s">
        <v>72</v>
      </c>
      <c r="B14" s="23" t="s">
        <v>33</v>
      </c>
      <c r="C14" s="29" t="s">
        <v>69</v>
      </c>
      <c r="D14" s="30" t="s">
        <v>70</v>
      </c>
      <c r="E14" s="30" t="s">
        <v>71</v>
      </c>
      <c r="F14" s="31">
        <v>980598.75</v>
      </c>
      <c r="G14" s="31">
        <v>980598.75</v>
      </c>
      <c r="H14" s="32">
        <v>879614.75</v>
      </c>
      <c r="I14" s="32">
        <v>784479</v>
      </c>
      <c r="J14" s="37">
        <f t="shared" si="0"/>
        <v>95135.75</v>
      </c>
      <c r="K14" s="33">
        <v>103.5</v>
      </c>
      <c r="L14" s="8" t="s">
        <v>34</v>
      </c>
      <c r="M14" s="8" t="s">
        <v>34</v>
      </c>
      <c r="N14" s="24"/>
    </row>
    <row r="15" spans="1:14" s="26" customFormat="1" ht="65.25" customHeight="1">
      <c r="A15" s="39" t="s">
        <v>76</v>
      </c>
      <c r="B15" s="20" t="s">
        <v>33</v>
      </c>
      <c r="C15" s="21" t="s">
        <v>73</v>
      </c>
      <c r="D15" s="22" t="s">
        <v>74</v>
      </c>
      <c r="E15" s="22" t="s">
        <v>75</v>
      </c>
      <c r="F15" s="27">
        <v>240200</v>
      </c>
      <c r="G15" s="27">
        <v>240200</v>
      </c>
      <c r="H15" s="40">
        <v>216140</v>
      </c>
      <c r="I15" s="40">
        <v>192160</v>
      </c>
      <c r="J15" s="41">
        <f t="shared" si="0"/>
        <v>23980</v>
      </c>
      <c r="K15" s="42">
        <v>102.5</v>
      </c>
      <c r="L15" s="9" t="s">
        <v>34</v>
      </c>
      <c r="M15" s="9" t="s">
        <v>34</v>
      </c>
      <c r="N15" s="25"/>
    </row>
    <row r="16" spans="1:14" s="2" customFormat="1" ht="53.25" customHeight="1">
      <c r="A16" s="1" t="s">
        <v>79</v>
      </c>
      <c r="B16" s="23" t="s">
        <v>33</v>
      </c>
      <c r="C16" s="29" t="s">
        <v>77</v>
      </c>
      <c r="D16" s="30" t="s">
        <v>78</v>
      </c>
      <c r="E16" s="30" t="s">
        <v>75</v>
      </c>
      <c r="F16" s="31">
        <v>574435</v>
      </c>
      <c r="G16" s="31">
        <v>574435</v>
      </c>
      <c r="H16" s="32">
        <v>516737</v>
      </c>
      <c r="I16" s="32">
        <v>459548</v>
      </c>
      <c r="J16" s="37">
        <f t="shared" si="0"/>
        <v>57189</v>
      </c>
      <c r="K16" s="33">
        <v>94.5</v>
      </c>
      <c r="L16" s="8" t="s">
        <v>34</v>
      </c>
      <c r="M16" s="8" t="s">
        <v>34</v>
      </c>
      <c r="N16" s="24"/>
    </row>
    <row r="17" spans="1:21" s="26" customFormat="1" ht="46.5" customHeight="1">
      <c r="A17" s="39" t="s">
        <v>83</v>
      </c>
      <c r="B17" s="20" t="s">
        <v>33</v>
      </c>
      <c r="C17" s="21" t="s">
        <v>80</v>
      </c>
      <c r="D17" s="22" t="s">
        <v>81</v>
      </c>
      <c r="E17" s="22" t="s">
        <v>82</v>
      </c>
      <c r="F17" s="27">
        <v>248812.5</v>
      </c>
      <c r="G17" s="27">
        <v>248812.5</v>
      </c>
      <c r="H17" s="40">
        <v>221442.5</v>
      </c>
      <c r="I17" s="40">
        <v>199050</v>
      </c>
      <c r="J17" s="41">
        <f t="shared" si="0"/>
        <v>22392.5</v>
      </c>
      <c r="K17" s="42">
        <v>92.5</v>
      </c>
      <c r="L17" s="9" t="s">
        <v>34</v>
      </c>
      <c r="M17" s="9" t="s">
        <v>34</v>
      </c>
      <c r="N17" s="25"/>
    </row>
    <row r="18" spans="1:21" s="2" customFormat="1" ht="51.75" customHeight="1">
      <c r="A18" s="1" t="s">
        <v>87</v>
      </c>
      <c r="B18" s="23" t="s">
        <v>33</v>
      </c>
      <c r="C18" s="29" t="s">
        <v>84</v>
      </c>
      <c r="D18" s="30" t="s">
        <v>85</v>
      </c>
      <c r="E18" s="30" t="s">
        <v>86</v>
      </c>
      <c r="F18" s="31">
        <v>2348247.1</v>
      </c>
      <c r="G18" s="31">
        <v>2348247.1</v>
      </c>
      <c r="H18" s="32">
        <v>2113422.39</v>
      </c>
      <c r="I18" s="32">
        <v>1878597.68</v>
      </c>
      <c r="J18" s="37">
        <f t="shared" si="0"/>
        <v>234824.7100000002</v>
      </c>
      <c r="K18" s="33">
        <v>90.5</v>
      </c>
      <c r="L18" s="8" t="s">
        <v>34</v>
      </c>
      <c r="M18" s="8" t="s">
        <v>34</v>
      </c>
      <c r="N18" s="24"/>
    </row>
    <row r="19" spans="1:21" s="26" customFormat="1" ht="48" customHeight="1">
      <c r="A19" s="39" t="s">
        <v>91</v>
      </c>
      <c r="B19" s="20" t="s">
        <v>33</v>
      </c>
      <c r="C19" s="21" t="s">
        <v>88</v>
      </c>
      <c r="D19" s="22" t="s">
        <v>89</v>
      </c>
      <c r="E19" s="22" t="s">
        <v>90</v>
      </c>
      <c r="F19" s="27">
        <v>604375</v>
      </c>
      <c r="G19" s="27">
        <v>604375</v>
      </c>
      <c r="H19" s="40">
        <v>543375</v>
      </c>
      <c r="I19" s="40">
        <v>483500</v>
      </c>
      <c r="J19" s="41">
        <f t="shared" si="0"/>
        <v>59875</v>
      </c>
      <c r="K19" s="42">
        <v>85</v>
      </c>
      <c r="L19" s="9" t="s">
        <v>34</v>
      </c>
      <c r="M19" s="9" t="s">
        <v>34</v>
      </c>
      <c r="N19" s="25"/>
    </row>
    <row r="20" spans="1:21" s="2" customFormat="1" ht="30" customHeight="1">
      <c r="A20"/>
      <c r="B20"/>
      <c r="C20"/>
      <c r="D20"/>
      <c r="E20" s="5" t="s">
        <v>8</v>
      </c>
      <c r="F20" s="44">
        <f>SUM(F4:F19)</f>
        <v>14193079.9</v>
      </c>
      <c r="G20" s="44">
        <f>SUM(G4:G19)</f>
        <v>14193079.9</v>
      </c>
      <c r="H20" s="44">
        <f>SUM(H4:H19)</f>
        <v>12708418.440000001</v>
      </c>
      <c r="I20" s="44">
        <f>SUM(I4:I19)</f>
        <v>11354463.92</v>
      </c>
      <c r="J20" s="44">
        <f>SUM(J4:J19)</f>
        <v>1353954.5200000003</v>
      </c>
      <c r="K20"/>
      <c r="L20"/>
      <c r="M20"/>
      <c r="N20"/>
      <c r="O20"/>
      <c r="P20"/>
      <c r="Q20"/>
      <c r="R20"/>
      <c r="S20"/>
      <c r="T20"/>
      <c r="U20"/>
    </row>
    <row r="22" spans="1:21" ht="27">
      <c r="A22" s="52" t="s">
        <v>26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</row>
    <row r="23" spans="1:21" s="2" customFormat="1" ht="17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s="2" customFormat="1" ht="17.25" customHeight="1">
      <c r="A24" s="17" t="s">
        <v>29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7" t="s">
        <v>30</v>
      </c>
    </row>
    <row r="26" spans="1:21">
      <c r="A26" s="17" t="s">
        <v>25</v>
      </c>
    </row>
    <row r="29" spans="1:21" ht="60.75">
      <c r="D29" s="46" t="s">
        <v>97</v>
      </c>
      <c r="E29" s="12" t="s">
        <v>13</v>
      </c>
      <c r="F29" s="12" t="s">
        <v>15</v>
      </c>
      <c r="G29" s="14" t="s">
        <v>12</v>
      </c>
      <c r="H29" s="12" t="s">
        <v>14</v>
      </c>
      <c r="I29" s="12" t="s">
        <v>16</v>
      </c>
      <c r="J29" s="14" t="s">
        <v>11</v>
      </c>
    </row>
    <row r="30" spans="1:21" ht="42" customHeight="1">
      <c r="D30" s="6" t="s">
        <v>17</v>
      </c>
      <c r="E30" s="7">
        <v>5400000</v>
      </c>
      <c r="F30" s="7">
        <v>4800000</v>
      </c>
      <c r="G30" s="11">
        <v>600000</v>
      </c>
      <c r="H30" s="13">
        <v>23387400</v>
      </c>
      <c r="I30" s="13">
        <v>20788800</v>
      </c>
      <c r="J30" s="13">
        <v>2598600</v>
      </c>
    </row>
    <row r="31" spans="1:21" ht="88.5" customHeight="1">
      <c r="D31" s="47" t="s">
        <v>9</v>
      </c>
      <c r="E31" s="48">
        <v>2934291.95</v>
      </c>
      <c r="F31" s="48">
        <v>2621672.5699999998</v>
      </c>
      <c r="G31" s="49">
        <v>312619.38</v>
      </c>
      <c r="H31" s="50">
        <v>12708418.439999999</v>
      </c>
      <c r="I31" s="50">
        <v>11354463.92</v>
      </c>
      <c r="J31" s="50">
        <v>1353954.52</v>
      </c>
    </row>
    <row r="32" spans="1:21" ht="47.25" customHeight="1">
      <c r="D32" s="6" t="s">
        <v>10</v>
      </c>
      <c r="E32" s="45">
        <f t="shared" ref="E32:J32" si="1">E30-E31</f>
        <v>2465708.0499999998</v>
      </c>
      <c r="F32" s="45">
        <f t="shared" si="1"/>
        <v>2178327.4300000002</v>
      </c>
      <c r="G32" s="45">
        <f t="shared" si="1"/>
        <v>287380.62</v>
      </c>
      <c r="H32" s="45">
        <f t="shared" si="1"/>
        <v>10678981.560000001</v>
      </c>
      <c r="I32" s="45">
        <f t="shared" si="1"/>
        <v>9434336.0800000001</v>
      </c>
      <c r="J32" s="45">
        <f t="shared" si="1"/>
        <v>1244645.48</v>
      </c>
    </row>
    <row r="33" spans="4:10" ht="45" customHeight="1">
      <c r="D33" s="15" t="s">
        <v>95</v>
      </c>
      <c r="E33" s="10" t="s">
        <v>34</v>
      </c>
      <c r="F33" s="10" t="s">
        <v>34</v>
      </c>
      <c r="G33" s="10" t="s">
        <v>34</v>
      </c>
      <c r="H33" s="10" t="s">
        <v>34</v>
      </c>
      <c r="I33" s="10" t="s">
        <v>34</v>
      </c>
      <c r="J33" s="10" t="s">
        <v>34</v>
      </c>
    </row>
    <row r="34" spans="4:10" ht="66.75" customHeight="1"/>
  </sheetData>
  <mergeCells count="2">
    <mergeCell ref="A2:M2"/>
    <mergeCell ref="A22:M22"/>
  </mergeCells>
  <pageMargins left="0.31496062992125984" right="0.31496062992125984" top="0.74803149606299213" bottom="0.74803149606299213" header="0.31496062992125984" footer="0.31496062992125984"/>
  <pageSetup paperSize="9" scale="44" fitToHeight="0" orientation="landscape" r:id="rId1"/>
  <rowBreaks count="1" manualBreakCount="1">
    <brk id="33" max="12" man="1"/>
  </rowBreaks>
  <ignoredErrors>
    <ignoredError sqref="I33:J33" calculatedColum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szę wybrać z listy rozwijanej" error="proszę wybrać z listy rozwijanej">
          <x14:formula1>
            <xm:f>Arkusz1!$A$1:$A$2</xm:f>
          </x14:formula1>
          <xm:sqref>M5:M21 M23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defaultRowHeight="15"/>
  <cols>
    <col min="1" max="1" width="50.42578125" customWidth="1"/>
  </cols>
  <sheetData>
    <row r="1" spans="1:1">
      <c r="A1" s="18" t="s">
        <v>31</v>
      </c>
    </row>
    <row r="2" spans="1:1">
      <c r="A2" s="18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 projektów </vt:lpstr>
      <vt:lpstr>Arkusz1</vt:lpstr>
      <vt:lpstr>'Lista projektów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s.ludwiniak</cp:lastModifiedBy>
  <cp:lastPrinted>2016-12-06T10:21:14Z</cp:lastPrinted>
  <dcterms:created xsi:type="dcterms:W3CDTF">2015-06-15T08:53:48Z</dcterms:created>
  <dcterms:modified xsi:type="dcterms:W3CDTF">2017-02-22T09:16:47Z</dcterms:modified>
</cp:coreProperties>
</file>