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595"/>
  </bookViews>
  <sheets>
    <sheet name="Lista projektów " sheetId="3" r:id="rId1"/>
    <sheet name="Arkusz1" sheetId="4" r:id="rId2"/>
  </sheets>
  <definedNames>
    <definedName name="_xlnm.Print_Area" localSheetId="0">'Lista projektów '!$A$1:$M$27</definedName>
  </definedNames>
  <calcPr calcId="125725"/>
</workbook>
</file>

<file path=xl/calcChain.xml><?xml version="1.0" encoding="utf-8"?>
<calcChain xmlns="http://schemas.openxmlformats.org/spreadsheetml/2006/main">
  <c r="J6" i="3"/>
  <c r="J13"/>
  <c r="J12"/>
  <c r="J11"/>
  <c r="J10"/>
  <c r="J9"/>
  <c r="J8"/>
  <c r="J7"/>
  <c r="J5"/>
  <c r="J4"/>
  <c r="G26"/>
  <c r="F26"/>
  <c r="E26"/>
  <c r="F14"/>
  <c r="G14" l="1"/>
  <c r="I14" l="1"/>
  <c r="I25" s="1"/>
  <c r="I26" s="1"/>
  <c r="J14"/>
  <c r="J25" s="1"/>
  <c r="J26" s="1"/>
  <c r="H14"/>
  <c r="H25" s="1"/>
  <c r="H26" s="1"/>
</calcChain>
</file>

<file path=xl/sharedStrings.xml><?xml version="1.0" encoding="utf-8"?>
<sst xmlns="http://schemas.openxmlformats.org/spreadsheetml/2006/main" count="109" uniqueCount="75">
  <si>
    <t>Lp.</t>
  </si>
  <si>
    <t>Tytuł projektu</t>
  </si>
  <si>
    <t>Nazwa wnioskodawcy</t>
  </si>
  <si>
    <t>1.</t>
  </si>
  <si>
    <t>2.</t>
  </si>
  <si>
    <t>3.</t>
  </si>
  <si>
    <t>4.</t>
  </si>
  <si>
    <t>Numer RPMA</t>
  </si>
  <si>
    <t>Suma:</t>
  </si>
  <si>
    <t>Wartość wnioskowanego dofinansowania projektów, które uzyskały wymagane minimum punktowe i zostały skierowane do dofinansowania</t>
  </si>
  <si>
    <t>Pozostała alokacja  przeznaczona na konkurs</t>
  </si>
  <si>
    <t>BP
(PLN)</t>
  </si>
  <si>
    <t>BP
(EUR)</t>
  </si>
  <si>
    <t>Alokacja ogółem
(EUR)</t>
  </si>
  <si>
    <t>Alokacja ogółem
(PLN)</t>
  </si>
  <si>
    <t>UE
(EUR)</t>
  </si>
  <si>
    <t>UE
(PLN)</t>
  </si>
  <si>
    <t xml:space="preserve">Alokacja na konkurs 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</si>
  <si>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</si>
  <si>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</si>
  <si>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</si>
  <si>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</si>
  <si>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</si>
  <si>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</si>
  <si>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Wnioskowane dofinansowanie ogółem                                                  (UE+BP)</t>
  </si>
  <si>
    <t>*** poniżej progu punktowego zamieszczane są projekty, które uzyskały wymagane minumum punktowe, jednak ze względu na ustaloną kwotę alokacji nie mogą zostać skierowane do dofinansowania</t>
  </si>
  <si>
    <t>PRÓG WYCZERPANIA ALOKACJI***</t>
  </si>
  <si>
    <t>Procent maksymalnej liczby punktów możliwych do zdobycia*</t>
  </si>
  <si>
    <t>Komentarz**</t>
  </si>
  <si>
    <t xml:space="preserve">* nie dotyczy EFS </t>
  </si>
  <si>
    <t>** uzupełnić jedynie w przypadku wniosków po procedurze odwoławczej oraz w przypadku braku możliwości podpisania umowy o dofinansowanie</t>
  </si>
  <si>
    <t>wniosek po procedurze odwoławczej</t>
  </si>
  <si>
    <t>brak możliwości podpisania umowy o dofinansowanie</t>
  </si>
  <si>
    <t>Mazowiecka Jednostka Wdrażania Programów Unijnych</t>
  </si>
  <si>
    <t>nie dotyczy</t>
  </si>
  <si>
    <t>M. st. Warszawa/Dzielnica Śródmieście m.st. Warszawy</t>
  </si>
  <si>
    <t>Analiza wykorzystania alokacji w ramach konkursu nr RPMA.10.03.03-IP-14-019/16</t>
  </si>
  <si>
    <t xml:space="preserve">Lista projektów wybranych do dofinansowania w trybie konkursowym dla Regionalnego Programu Operacyjnego Województwa Mazowieckiego 2014-2020 w ramach konkursu zamkniętego nr RPMA.10.01.02-IP.01-14-014/16, dla Osi Priorytetowej X "Edukacja dla rozwoju regionu", Działanie 10.1 "Kształcenie i rozwój dzieci i młodzieży", Poddziałanie 10.1.2 "Edukacja ogólna w ramach ZIT" RPO WM 2014-2020
</t>
  </si>
  <si>
    <t>RPMA.10.01.02-14-5120/16</t>
  </si>
  <si>
    <t xml:space="preserve">Wsparcie dla uczniów Gminy Nadarzyn </t>
  </si>
  <si>
    <t>Gmina Nadarzyn</t>
  </si>
  <si>
    <t>RPMA.10.01.02-14-5110/16</t>
  </si>
  <si>
    <t>Nauka bez tajemnic - wsparcie uczniów z terenu gminy Błonie poprzez wyrównywanie ich szans edukacyjnych oraz wykorzystanie nauczania opartego na metodzie eksperymentu.</t>
  </si>
  <si>
    <t>Gmina Błonie</t>
  </si>
  <si>
    <t>RPMA.10.01.02-14-5097/16</t>
  </si>
  <si>
    <t>MoboLab - roboty i tablety w Twojej szkole</t>
  </si>
  <si>
    <t>Fundacja Rozwoju Społeczeństwa Informacyjnego</t>
  </si>
  <si>
    <t>RPMA.10.01.02-14-5140/16</t>
  </si>
  <si>
    <t>Wsparcie uczniów i nauczycieli Niepublicznej Szkoły Podstawowej Animus w Kobyłce</t>
  </si>
  <si>
    <t>Grupa Szkoleniowo Doradcza Europlus Sp. z o. o.</t>
  </si>
  <si>
    <t>5.</t>
  </si>
  <si>
    <t>RPMA.10.01.02-14-5121/16</t>
  </si>
  <si>
    <t>SZKOŁA RÓWNYCH SZANS - VII EDYCJA</t>
  </si>
  <si>
    <t xml:space="preserve">Fundacja Rozwoju Demokracji Lokalnej </t>
  </si>
  <si>
    <t>6.</t>
  </si>
  <si>
    <t>RPMA.10.01.02-14-5106/16</t>
  </si>
  <si>
    <t xml:space="preserve">Zawodowe Kruczki  </t>
  </si>
  <si>
    <t>Miasto Stołeczne Warszawa/Dzielnica Ursus m.st. Warszawy</t>
  </si>
  <si>
    <t>7.</t>
  </si>
  <si>
    <t>RPMA.10.01.02-14-5107/16</t>
  </si>
  <si>
    <t>Dobry start w przyszłość - rozwój kompetencji kluczowych na rynku pracy uczniów Zespołu Szkół nr 121</t>
  </si>
  <si>
    <t>RPMA.10.01.02-14-5145/16</t>
  </si>
  <si>
    <t>Szkoła bliżej nauki - stworzenie w 7 gminach Warszawskiego Obszaru Funkcjonalnego warunków dla nauczania opartego na metodzie eksperymentu poprzez zwiększenie umiejętności i kompetencji nauczycielek i nauczycieli w zakresie pracy metodą eksperymentu, wyposażenie szkół w zestawy edukacyjne i narzędzia do nauczania przedmiotów przyrodniczych oraz rozwój kompetencji uczniów i uczennic w zakresie przedmiotów przyrodniczych m.in. poprzez realizację projektów edukacyjno-badawczych.</t>
  </si>
  <si>
    <t>Centrum Nauki Kopernik</t>
  </si>
  <si>
    <t>RPMA.10.01.02-14-5123/16</t>
  </si>
  <si>
    <t>8.</t>
  </si>
  <si>
    <t>9.</t>
  </si>
  <si>
    <t>10.</t>
  </si>
  <si>
    <t xml:space="preserve">Z Mazowieckiej Szkoły w Wielki Świat </t>
  </si>
  <si>
    <t>Federacja Inicjatyw Oświatowych</t>
  </si>
  <si>
    <t>RPMA.10.01.02-14-5137/16</t>
  </si>
  <si>
    <t>Akademia kompetencji dla uczniów szkół gimnazjalnych w ZIT WOF</t>
  </si>
  <si>
    <t>BAZA - AKADEMIA KOMPETENCJI SPÓŁKA Z OGRANICZONĄ ODPOWIEDZIALNOŚCIĄ</t>
  </si>
  <si>
    <t>Kurs Euro EBC z dn. 29.11.2016 - 4,4299 PLN</t>
  </si>
  <si>
    <t>Załącznik do uchwały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</si>
</sst>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00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22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1">
    <xf numFmtId="0" fontId="0" fillId="0" borderId="0" xfId="0"/>
    <xf numFmtId="0" fontId="5" fillId="0" borderId="1" xfId="0" applyFont="1" applyFill="1" applyBorder="1" applyAlignment="1">
      <alignment horizontal="center" vertical="center" wrapText="1" readingOrder="1"/>
    </xf>
    <xf numFmtId="0" fontId="0" fillId="0" borderId="0" xfId="0" applyFill="1"/>
    <xf numFmtId="0" fontId="0" fillId="0" borderId="0" xfId="0" applyBorder="1"/>
    <xf numFmtId="0" fontId="6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 wrapText="1"/>
    </xf>
    <xf numFmtId="4" fontId="9" fillId="6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 wrapText="1"/>
    </xf>
    <xf numFmtId="4" fontId="10" fillId="6" borderId="0" xfId="0" applyNumberFormat="1" applyFont="1" applyFill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10" fontId="0" fillId="0" borderId="0" xfId="4" applyNumberFormat="1" applyFont="1" applyAlignment="1">
      <alignment horizontal="center" vertical="center"/>
    </xf>
    <xf numFmtId="165" fontId="9" fillId="2" borderId="0" xfId="0" applyNumberFormat="1" applyFont="1" applyFill="1" applyAlignment="1">
      <alignment horizontal="left" vertical="center" wrapText="1"/>
    </xf>
    <xf numFmtId="0" fontId="0" fillId="0" borderId="0" xfId="0" applyAlignment="1"/>
    <xf numFmtId="0" fontId="2" fillId="0" borderId="0" xfId="0" applyFont="1"/>
    <xf numFmtId="0" fontId="13" fillId="0" borderId="0" xfId="0" applyFont="1"/>
    <xf numFmtId="0" fontId="14" fillId="0" borderId="1" xfId="0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9" borderId="1" xfId="0" applyFont="1" applyFill="1" applyBorder="1" applyAlignment="1">
      <alignment horizontal="center" vertical="center" wrapText="1" readingOrder="1"/>
    </xf>
    <xf numFmtId="0" fontId="5" fillId="10" borderId="2" xfId="0" applyFont="1" applyFill="1" applyBorder="1" applyAlignment="1">
      <alignment horizontal="center" vertical="center" wrapText="1" readingOrder="1"/>
    </xf>
    <xf numFmtId="49" fontId="14" fillId="10" borderId="1" xfId="0" applyNumberFormat="1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0" fontId="14" fillId="10" borderId="1" xfId="0" applyFont="1" applyFill="1" applyBorder="1" applyAlignment="1">
      <alignment vertical="center" wrapText="1"/>
    </xf>
    <xf numFmtId="4" fontId="14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 readingOrder="1"/>
    </xf>
    <xf numFmtId="0" fontId="5" fillId="11" borderId="2" xfId="0" applyFont="1" applyFill="1" applyBorder="1" applyAlignment="1">
      <alignment horizontal="center" vertical="center" wrapText="1" readingOrder="1"/>
    </xf>
    <xf numFmtId="49" fontId="14" fillId="8" borderId="1" xfId="0" applyNumberFormat="1" applyFont="1" applyFill="1" applyBorder="1" applyAlignment="1">
      <alignment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4" fontId="14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 readingOrder="1"/>
    </xf>
    <xf numFmtId="49" fontId="14" fillId="8" borderId="1" xfId="0" applyNumberFormat="1" applyFont="1" applyFill="1" applyBorder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readingOrder="1"/>
    </xf>
    <xf numFmtId="49" fontId="14" fillId="0" borderId="1" xfId="0" applyNumberFormat="1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10" fontId="0" fillId="0" borderId="0" xfId="4" applyNumberFormat="1" applyFont="1" applyFill="1" applyAlignment="1">
      <alignment horizontal="center" vertical="center"/>
    </xf>
    <xf numFmtId="10" fontId="0" fillId="8" borderId="0" xfId="4" applyNumberFormat="1" applyFont="1" applyFill="1" applyAlignment="1">
      <alignment horizontal="center" vertical="center"/>
    </xf>
    <xf numFmtId="0" fontId="0" fillId="8" borderId="0" xfId="0" applyFill="1"/>
    <xf numFmtId="49" fontId="14" fillId="8" borderId="1" xfId="0" applyNumberFormat="1" applyFont="1" applyFill="1" applyBorder="1" applyAlignment="1">
      <alignment horizontal="center" vertical="center" wrapText="1"/>
    </xf>
    <xf numFmtId="4" fontId="14" fillId="8" borderId="4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49" fontId="14" fillId="2" borderId="1" xfId="0" applyNumberFormat="1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0" fontId="0" fillId="2" borderId="0" xfId="4" applyNumberFormat="1" applyFont="1" applyFill="1" applyAlignment="1">
      <alignment horizontal="center" vertical="center"/>
    </xf>
    <xf numFmtId="0" fontId="0" fillId="2" borderId="0" xfId="0" applyFill="1"/>
    <xf numFmtId="0" fontId="5" fillId="5" borderId="2" xfId="0" applyFont="1" applyFill="1" applyBorder="1" applyAlignment="1">
      <alignment horizontal="center" vertical="center" wrapText="1" readingOrder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 wrapText="1"/>
    </xf>
    <xf numFmtId="4" fontId="14" fillId="8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" fontId="14" fillId="0" borderId="7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/>
    </xf>
  </cellXfs>
  <cellStyles count="5">
    <cellStyle name="Normalny" xfId="0" builtinId="0"/>
    <cellStyle name="Normalny 2" xfId="2"/>
    <cellStyle name="Procentowy" xfId="4" builtinId="5"/>
    <cellStyle name="Procentowy 2" xfId="3"/>
    <cellStyle name="Styl 1" xfId="1"/>
  </cellStyles>
  <dxfs count="10"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center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BE5F1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4857751</xdr:colOff>
      <xdr:row>0</xdr:row>
      <xdr:rowOff>136072</xdr:rowOff>
    </xdr:from>
    <xdr:to>
      <xdr:col>9</xdr:col>
      <xdr:colOff>74200</xdr:colOff>
      <xdr:row>0</xdr:row>
      <xdr:rowOff>898072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22822" y="571501"/>
          <a:ext cx="8252092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23:J27" totalsRowShown="0" headerRowDxfId="9" dataDxfId="7" headerRowBorderDxfId="8">
  <tableColumns count="7">
    <tableColumn id="1" name="Analiza wykorzystania alokacji w ramach konkursu nr RPMA.10.03.03-IP-14-019/16" dataDxfId="6"/>
    <tableColumn id="2" name="Alokacja ogółem_x000a_(EUR)" dataDxfId="5"/>
    <tableColumn id="4" name="UE_x000a_(EUR)" dataDxfId="4"/>
    <tableColumn id="5" name="BP_x000a_(EUR)" dataDxfId="3"/>
    <tableColumn id="3" name="Alokacja ogółem_x000a_(PLN)" dataDxfId="2"/>
    <tableColumn id="6" name="UE_x000a_(PLN)" dataDxfId="1">
      <calculatedColumnFormula>#REF!</calculatedColumnFormula>
    </tableColumn>
    <tableColumn id="7" name="BP_x000a_(PLN)" dataDxfId="0">
      <calculatedColumnFormula>#REF!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abSelected="1" view="pageBreakPreview" topLeftCell="E1" zoomScale="80" zoomScaleNormal="70" zoomScaleSheetLayoutView="80" workbookViewId="0">
      <selection activeCell="K6" sqref="K6"/>
    </sheetView>
  </sheetViews>
  <sheetFormatPr defaultRowHeight="15"/>
  <cols>
    <col min="1" max="1" width="7.28515625" customWidth="1"/>
    <col min="2" max="2" width="20.5703125" customWidth="1"/>
    <col min="3" max="3" width="25.5703125" bestFit="1" customWidth="1"/>
    <col min="4" max="4" width="64.28515625" customWidth="1"/>
    <col min="5" max="5" width="32.5703125" customWidth="1"/>
    <col min="6" max="6" width="25.7109375" customWidth="1"/>
    <col min="7" max="10" width="21.42578125" customWidth="1"/>
    <col min="11" max="11" width="24.28515625" customWidth="1"/>
    <col min="12" max="12" width="15.85546875" customWidth="1"/>
    <col min="13" max="13" width="15.140625" bestFit="1" customWidth="1"/>
  </cols>
  <sheetData>
    <row r="1" spans="1:21" s="22" customFormat="1" ht="84" customHeight="1">
      <c r="L1" s="27" t="s">
        <v>74</v>
      </c>
    </row>
    <row r="2" spans="1:21" s="3" customFormat="1" ht="38.25" customHeight="1">
      <c r="A2" s="74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21" s="3" customFormat="1" ht="99" customHeight="1">
      <c r="A3" s="4" t="s">
        <v>0</v>
      </c>
      <c r="B3" s="4" t="s">
        <v>18</v>
      </c>
      <c r="C3" s="4" t="s">
        <v>7</v>
      </c>
      <c r="D3" s="4" t="s">
        <v>1</v>
      </c>
      <c r="E3" s="4" t="s">
        <v>2</v>
      </c>
      <c r="F3" s="4" t="s">
        <v>19</v>
      </c>
      <c r="G3" s="4" t="s">
        <v>20</v>
      </c>
      <c r="H3" s="4" t="s">
        <v>24</v>
      </c>
      <c r="I3" s="4" t="s">
        <v>23</v>
      </c>
      <c r="J3" s="4" t="s">
        <v>22</v>
      </c>
      <c r="K3" s="4" t="s">
        <v>21</v>
      </c>
      <c r="L3" s="4" t="s">
        <v>27</v>
      </c>
      <c r="M3" s="4" t="s">
        <v>28</v>
      </c>
    </row>
    <row r="4" spans="1:21" s="2" customFormat="1" ht="38.25">
      <c r="A4" s="28" t="s">
        <v>3</v>
      </c>
      <c r="B4" s="29" t="s">
        <v>33</v>
      </c>
      <c r="C4" s="30" t="s">
        <v>38</v>
      </c>
      <c r="D4" s="31" t="s">
        <v>39</v>
      </c>
      <c r="E4" s="32" t="s">
        <v>40</v>
      </c>
      <c r="F4" s="33">
        <v>1003614.72</v>
      </c>
      <c r="G4" s="33">
        <v>1003614.72</v>
      </c>
      <c r="H4" s="33">
        <v>953433.98</v>
      </c>
      <c r="I4" s="33">
        <v>802891.78</v>
      </c>
      <c r="J4" s="33">
        <f>H4-I4</f>
        <v>150542.19999999995</v>
      </c>
      <c r="K4" s="34">
        <v>162</v>
      </c>
      <c r="L4" s="6" t="s">
        <v>34</v>
      </c>
      <c r="M4" s="6" t="s">
        <v>34</v>
      </c>
      <c r="N4" s="20"/>
      <c r="O4"/>
      <c r="P4"/>
      <c r="Q4"/>
      <c r="R4"/>
      <c r="S4"/>
      <c r="T4"/>
      <c r="U4"/>
    </row>
    <row r="5" spans="1:21" ht="38.25">
      <c r="A5" s="35" t="s">
        <v>4</v>
      </c>
      <c r="B5" s="36" t="s">
        <v>33</v>
      </c>
      <c r="C5" s="37" t="s">
        <v>41</v>
      </c>
      <c r="D5" s="38" t="s">
        <v>42</v>
      </c>
      <c r="E5" s="39" t="s">
        <v>43</v>
      </c>
      <c r="F5" s="40">
        <v>981717.5</v>
      </c>
      <c r="G5" s="40">
        <v>981717.5</v>
      </c>
      <c r="H5" s="40">
        <v>932537.87</v>
      </c>
      <c r="I5" s="40">
        <v>785374</v>
      </c>
      <c r="J5" s="40">
        <f>H5-I5</f>
        <v>147163.87</v>
      </c>
      <c r="K5" s="41">
        <v>156.5</v>
      </c>
      <c r="L5" s="12" t="s">
        <v>34</v>
      </c>
      <c r="M5" s="12" t="s">
        <v>34</v>
      </c>
      <c r="N5" s="20"/>
    </row>
    <row r="6" spans="1:21" s="2" customFormat="1" ht="108.75" customHeight="1">
      <c r="A6" s="1" t="s">
        <v>5</v>
      </c>
      <c r="B6" s="46" t="s">
        <v>33</v>
      </c>
      <c r="C6" s="47" t="s">
        <v>61</v>
      </c>
      <c r="D6" s="48" t="s">
        <v>62</v>
      </c>
      <c r="E6" s="49" t="s">
        <v>63</v>
      </c>
      <c r="F6" s="78">
        <v>4999821.6500000004</v>
      </c>
      <c r="G6" s="78">
        <v>4999821.6500000004</v>
      </c>
      <c r="H6" s="79">
        <v>4733416.6500000004</v>
      </c>
      <c r="I6" s="80">
        <v>3999857.32</v>
      </c>
      <c r="J6" s="33">
        <f>H6-I6</f>
        <v>733559.33000000054</v>
      </c>
      <c r="K6" s="25">
        <v>146</v>
      </c>
      <c r="L6" s="12" t="s">
        <v>34</v>
      </c>
      <c r="M6" s="12" t="s">
        <v>34</v>
      </c>
      <c r="N6" s="50"/>
    </row>
    <row r="7" spans="1:21" s="52" customFormat="1" ht="38.25">
      <c r="A7" s="35" t="s">
        <v>6</v>
      </c>
      <c r="B7" s="36" t="s">
        <v>33</v>
      </c>
      <c r="C7" s="37" t="s">
        <v>44</v>
      </c>
      <c r="D7" s="38" t="s">
        <v>45</v>
      </c>
      <c r="E7" s="39" t="s">
        <v>46</v>
      </c>
      <c r="F7" s="40">
        <v>813938.75</v>
      </c>
      <c r="G7" s="40">
        <v>813938.75</v>
      </c>
      <c r="H7" s="40">
        <v>651498.75</v>
      </c>
      <c r="I7" s="40">
        <v>651151</v>
      </c>
      <c r="J7" s="40">
        <f t="shared" ref="J7:J13" si="0">H7-I7</f>
        <v>347.75</v>
      </c>
      <c r="K7" s="41">
        <v>141</v>
      </c>
      <c r="L7" s="13" t="s">
        <v>34</v>
      </c>
      <c r="M7" s="13" t="s">
        <v>34</v>
      </c>
      <c r="N7" s="51"/>
    </row>
    <row r="8" spans="1:21" s="64" customFormat="1" ht="38.25">
      <c r="A8" s="55" t="s">
        <v>50</v>
      </c>
      <c r="B8" s="56" t="s">
        <v>33</v>
      </c>
      <c r="C8" s="57" t="s">
        <v>47</v>
      </c>
      <c r="D8" s="58" t="s">
        <v>48</v>
      </c>
      <c r="E8" s="59" t="s">
        <v>49</v>
      </c>
      <c r="F8" s="60">
        <v>365956.07</v>
      </c>
      <c r="G8" s="60">
        <v>365956.07</v>
      </c>
      <c r="H8" s="60">
        <v>347657.27</v>
      </c>
      <c r="I8" s="60">
        <v>292764.86</v>
      </c>
      <c r="J8" s="60">
        <f t="shared" si="0"/>
        <v>54892.410000000033</v>
      </c>
      <c r="K8" s="61">
        <v>137</v>
      </c>
      <c r="L8" s="62" t="s">
        <v>34</v>
      </c>
      <c r="M8" s="62" t="s">
        <v>34</v>
      </c>
      <c r="N8" s="63"/>
    </row>
    <row r="9" spans="1:21" s="52" customFormat="1" ht="38.25">
      <c r="A9" s="35" t="s">
        <v>54</v>
      </c>
      <c r="B9" s="36" t="s">
        <v>33</v>
      </c>
      <c r="C9" s="43" t="s">
        <v>51</v>
      </c>
      <c r="D9" s="44" t="s">
        <v>52</v>
      </c>
      <c r="E9" s="45" t="s">
        <v>53</v>
      </c>
      <c r="F9" s="40">
        <v>801913.75</v>
      </c>
      <c r="G9" s="40">
        <v>801913.75</v>
      </c>
      <c r="H9" s="40">
        <v>761816.75</v>
      </c>
      <c r="I9" s="40">
        <v>641531</v>
      </c>
      <c r="J9" s="40">
        <f t="shared" si="0"/>
        <v>120285.75</v>
      </c>
      <c r="K9" s="41">
        <v>130</v>
      </c>
      <c r="L9" s="13" t="s">
        <v>34</v>
      </c>
      <c r="M9" s="13" t="s">
        <v>34</v>
      </c>
      <c r="N9" s="51"/>
    </row>
    <row r="10" spans="1:21" s="64" customFormat="1" ht="38.25">
      <c r="A10" s="55" t="s">
        <v>58</v>
      </c>
      <c r="B10" s="65" t="s">
        <v>33</v>
      </c>
      <c r="C10" s="57" t="s">
        <v>55</v>
      </c>
      <c r="D10" s="59" t="s">
        <v>56</v>
      </c>
      <c r="E10" s="59" t="s">
        <v>57</v>
      </c>
      <c r="F10" s="60">
        <v>175862.5</v>
      </c>
      <c r="G10" s="60">
        <v>175862.5</v>
      </c>
      <c r="H10" s="60">
        <v>166862.5</v>
      </c>
      <c r="I10" s="60">
        <v>140690</v>
      </c>
      <c r="J10" s="60">
        <f t="shared" si="0"/>
        <v>26172.5</v>
      </c>
      <c r="K10" s="61">
        <v>128.5</v>
      </c>
      <c r="L10" s="62" t="s">
        <v>34</v>
      </c>
      <c r="M10" s="62" t="s">
        <v>34</v>
      </c>
      <c r="N10" s="63"/>
    </row>
    <row r="11" spans="1:21" s="52" customFormat="1" ht="38.25">
      <c r="A11" s="35" t="s">
        <v>65</v>
      </c>
      <c r="B11" s="42" t="s">
        <v>33</v>
      </c>
      <c r="C11" s="43" t="s">
        <v>59</v>
      </c>
      <c r="D11" s="44" t="s">
        <v>60</v>
      </c>
      <c r="E11" s="45" t="s">
        <v>35</v>
      </c>
      <c r="F11" s="40">
        <v>986938.75</v>
      </c>
      <c r="G11" s="40">
        <v>986938.75</v>
      </c>
      <c r="H11" s="40">
        <v>911538.75</v>
      </c>
      <c r="I11" s="40">
        <v>789551</v>
      </c>
      <c r="J11" s="40">
        <f t="shared" si="0"/>
        <v>121987.75</v>
      </c>
      <c r="K11" s="41">
        <v>128</v>
      </c>
      <c r="L11" s="13" t="s">
        <v>34</v>
      </c>
      <c r="M11" s="13" t="s">
        <v>34</v>
      </c>
      <c r="N11" s="51"/>
    </row>
    <row r="12" spans="1:21" s="64" customFormat="1" ht="38.25">
      <c r="A12" s="55" t="s">
        <v>66</v>
      </c>
      <c r="B12" s="56" t="s">
        <v>33</v>
      </c>
      <c r="C12" s="66" t="s">
        <v>64</v>
      </c>
      <c r="D12" s="59" t="s">
        <v>68</v>
      </c>
      <c r="E12" s="59" t="s">
        <v>69</v>
      </c>
      <c r="F12" s="67">
        <v>954200</v>
      </c>
      <c r="G12" s="67">
        <v>954200</v>
      </c>
      <c r="H12" s="69">
        <v>894200</v>
      </c>
      <c r="I12" s="69">
        <v>763360</v>
      </c>
      <c r="J12" s="70">
        <f t="shared" si="0"/>
        <v>130840</v>
      </c>
      <c r="K12" s="68">
        <v>122.5</v>
      </c>
      <c r="L12" s="62" t="s">
        <v>34</v>
      </c>
      <c r="M12" s="62" t="s">
        <v>34</v>
      </c>
      <c r="N12" s="63"/>
    </row>
    <row r="13" spans="1:21" s="52" customFormat="1" ht="38.25">
      <c r="A13" s="35" t="s">
        <v>67</v>
      </c>
      <c r="B13" s="42" t="s">
        <v>33</v>
      </c>
      <c r="C13" s="53" t="s">
        <v>70</v>
      </c>
      <c r="D13" s="45" t="s">
        <v>71</v>
      </c>
      <c r="E13" s="45" t="s">
        <v>72</v>
      </c>
      <c r="F13" s="54">
        <v>3465414.6</v>
      </c>
      <c r="G13" s="54">
        <v>3465414.6</v>
      </c>
      <c r="H13" s="71">
        <v>3290598.6</v>
      </c>
      <c r="I13" s="71">
        <v>2772331.68</v>
      </c>
      <c r="J13" s="40">
        <f t="shared" si="0"/>
        <v>518266.91999999993</v>
      </c>
      <c r="K13" s="26">
        <v>122.5</v>
      </c>
      <c r="L13" s="13" t="s">
        <v>34</v>
      </c>
      <c r="M13" s="13" t="s">
        <v>34</v>
      </c>
      <c r="N13" s="51"/>
    </row>
    <row r="14" spans="1:21" s="2" customFormat="1" ht="30" customHeight="1">
      <c r="A14"/>
      <c r="B14"/>
      <c r="C14"/>
      <c r="D14"/>
      <c r="E14" s="7" t="s">
        <v>8</v>
      </c>
      <c r="F14" s="5">
        <f>SUM(F4:F13)</f>
        <v>14549378.290000001</v>
      </c>
      <c r="G14" s="5">
        <f>SUM(G4:G13)</f>
        <v>14549378.290000001</v>
      </c>
      <c r="H14" s="5">
        <f>SUM(H4:H13)</f>
        <v>13643561.119999999</v>
      </c>
      <c r="I14" s="5">
        <f>SUM(I4:I13)</f>
        <v>11639502.640000001</v>
      </c>
      <c r="J14" s="5">
        <f>SUM(J4:J13)</f>
        <v>2004058.4800000004</v>
      </c>
      <c r="K14"/>
      <c r="L14"/>
      <c r="M14"/>
      <c r="N14"/>
      <c r="O14"/>
      <c r="P14"/>
      <c r="Q14"/>
      <c r="R14"/>
      <c r="S14"/>
      <c r="T14"/>
      <c r="U14"/>
    </row>
    <row r="16" spans="1:21" ht="27">
      <c r="A16" s="75" t="s">
        <v>26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</row>
    <row r="17" spans="1:21" s="2" customFormat="1" ht="17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s="2" customFormat="1" ht="17.25" customHeight="1">
      <c r="A18" s="23" t="s">
        <v>29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 s="23" t="s">
        <v>30</v>
      </c>
    </row>
    <row r="20" spans="1:21">
      <c r="A20" s="23" t="s">
        <v>25</v>
      </c>
    </row>
    <row r="23" spans="1:21" ht="60.75">
      <c r="D23" s="9" t="s">
        <v>36</v>
      </c>
      <c r="E23" s="16" t="s">
        <v>13</v>
      </c>
      <c r="F23" s="16" t="s">
        <v>15</v>
      </c>
      <c r="G23" s="19" t="s">
        <v>12</v>
      </c>
      <c r="H23" s="16" t="s">
        <v>14</v>
      </c>
      <c r="I23" s="16" t="s">
        <v>16</v>
      </c>
      <c r="J23" s="19" t="s">
        <v>11</v>
      </c>
    </row>
    <row r="24" spans="1:21" ht="42" customHeight="1">
      <c r="D24" s="10" t="s">
        <v>17</v>
      </c>
      <c r="E24" s="11">
        <v>3325000</v>
      </c>
      <c r="F24" s="11">
        <v>2800000</v>
      </c>
      <c r="G24" s="15">
        <v>525000</v>
      </c>
      <c r="H24" s="17">
        <v>14729417.5</v>
      </c>
      <c r="I24" s="17">
        <v>12403720</v>
      </c>
      <c r="J24" s="17">
        <v>2325697.5</v>
      </c>
    </row>
    <row r="25" spans="1:21" ht="88.5" customHeight="1">
      <c r="D25" s="8" t="s">
        <v>9</v>
      </c>
      <c r="E25" s="72">
        <v>3079880.16</v>
      </c>
      <c r="F25" s="72">
        <v>2627486.54</v>
      </c>
      <c r="G25" s="73">
        <v>452393.62</v>
      </c>
      <c r="H25" s="18">
        <f>H14</f>
        <v>13643561.119999999</v>
      </c>
      <c r="I25" s="18">
        <f>I14</f>
        <v>11639502.640000001</v>
      </c>
      <c r="J25" s="18">
        <f>J14</f>
        <v>2004058.4800000004</v>
      </c>
    </row>
    <row r="26" spans="1:21" ht="47.25" customHeight="1">
      <c r="D26" s="10" t="s">
        <v>10</v>
      </c>
      <c r="E26" s="17">
        <f t="shared" ref="E26:J26" si="1">E24-E25</f>
        <v>245119.83999999985</v>
      </c>
      <c r="F26" s="17">
        <f t="shared" si="1"/>
        <v>172513.45999999996</v>
      </c>
      <c r="G26" s="17">
        <f t="shared" si="1"/>
        <v>72606.38</v>
      </c>
      <c r="H26" s="17">
        <f t="shared" si="1"/>
        <v>1085856.3800000008</v>
      </c>
      <c r="I26" s="17">
        <f t="shared" si="1"/>
        <v>764217.3599999994</v>
      </c>
      <c r="J26" s="17">
        <f t="shared" si="1"/>
        <v>321639.01999999955</v>
      </c>
    </row>
    <row r="27" spans="1:21" ht="45" customHeight="1">
      <c r="D27" s="21" t="s">
        <v>73</v>
      </c>
      <c r="E27" s="14" t="s">
        <v>34</v>
      </c>
      <c r="F27" s="14" t="s">
        <v>34</v>
      </c>
      <c r="G27" s="14" t="s">
        <v>34</v>
      </c>
      <c r="H27" s="14" t="s">
        <v>34</v>
      </c>
      <c r="I27" s="14" t="s">
        <v>34</v>
      </c>
      <c r="J27" s="14" t="s">
        <v>34</v>
      </c>
    </row>
    <row r="28" spans="1:21" ht="66.75" customHeight="1"/>
  </sheetData>
  <mergeCells count="2">
    <mergeCell ref="A2:M2"/>
    <mergeCell ref="A16:M16"/>
  </mergeCells>
  <pageMargins left="0.31496062992125984" right="0.31496062992125984" top="0.74803149606299213" bottom="0.74803149606299213" header="0.31496062992125984" footer="0.31496062992125984"/>
  <pageSetup paperSize="9" scale="44" fitToHeight="0" orientation="landscape" r:id="rId1"/>
  <rowBreaks count="1" manualBreakCount="1">
    <brk id="27" max="12" man="1"/>
  </rowBreaks>
  <ignoredErrors>
    <ignoredError sqref="I26:J27" calculatedColum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proszę wybrać z listy rozwijanej" error="proszę wybrać z listy rozwijanej">
          <x14:formula1>
            <xm:f>Arkusz1!$A$1:$A$2</xm:f>
          </x14:formula1>
          <xm:sqref>M4:M15 M17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defaultRowHeight="15"/>
  <cols>
    <col min="1" max="1" width="50.42578125" customWidth="1"/>
  </cols>
  <sheetData>
    <row r="1" spans="1:1">
      <c r="A1" s="24" t="s">
        <v>31</v>
      </c>
    </row>
    <row r="2" spans="1:1">
      <c r="A2" s="24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Lista projektów </vt:lpstr>
      <vt:lpstr>Arkusz1</vt:lpstr>
      <vt:lpstr>'Lista projektów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m.gulinska</cp:lastModifiedBy>
  <cp:lastPrinted>2016-12-06T10:21:14Z</cp:lastPrinted>
  <dcterms:created xsi:type="dcterms:W3CDTF">2015-06-15T08:53:48Z</dcterms:created>
  <dcterms:modified xsi:type="dcterms:W3CDTF">2016-12-06T10:57:54Z</dcterms:modified>
</cp:coreProperties>
</file>