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0" windowWidth="19200" windowHeight="11595"/>
  </bookViews>
  <sheets>
    <sheet name="Lista projektów " sheetId="3" r:id="rId1"/>
  </sheets>
  <definedNames>
    <definedName name="_xlnm._FilterDatabase" localSheetId="0" hidden="1">'Lista projektów '!$A$11:$N$21</definedName>
    <definedName name="kurs">'Lista projektów '!#REF!</definedName>
    <definedName name="_xlnm.Print_Area" localSheetId="0">'Lista projektów '!$A$1:$N$26</definedName>
  </definedNames>
  <calcPr calcId="125725"/>
</workbook>
</file>

<file path=xl/calcChain.xml><?xml version="1.0" encoding="utf-8"?>
<calcChain xmlns="http://schemas.openxmlformats.org/spreadsheetml/2006/main">
  <c r="J14" i="3"/>
  <c r="H6" l="1"/>
  <c r="J19"/>
  <c r="J7"/>
  <c r="H7" s="1"/>
  <c r="J6"/>
  <c r="L20"/>
  <c r="L19"/>
  <c r="L18"/>
  <c r="L17"/>
  <c r="L16"/>
  <c r="L15"/>
  <c r="L14"/>
  <c r="L13"/>
  <c r="H19" l="1"/>
  <c r="J21"/>
  <c r="L4"/>
  <c r="I9"/>
  <c r="H9"/>
  <c r="G9"/>
  <c r="F9"/>
  <c r="I21"/>
  <c r="H21"/>
  <c r="G21"/>
  <c r="F21"/>
  <c r="J9" l="1"/>
</calcChain>
</file>

<file path=xl/sharedStrings.xml><?xml version="1.0" encoding="utf-8"?>
<sst xmlns="http://schemas.openxmlformats.org/spreadsheetml/2006/main" count="138" uniqueCount="79">
  <si>
    <t>Lp.</t>
  </si>
  <si>
    <t>Tytuł projektu</t>
  </si>
  <si>
    <t>Nazwa wnioskodawcy</t>
  </si>
  <si>
    <t>1.</t>
  </si>
  <si>
    <t>2.</t>
  </si>
  <si>
    <t>3.</t>
  </si>
  <si>
    <t>4.</t>
  </si>
  <si>
    <t>Numer RPMA</t>
  </si>
  <si>
    <t>Suma:</t>
  </si>
  <si>
    <t>Instytucja Organizująca Konkurs / Instytucja prowadząca nabór</t>
  </si>
  <si>
    <t>Wartość projektu ogółem</t>
  </si>
  <si>
    <t xml:space="preserve">Wydatki kwalifikowane </t>
  </si>
  <si>
    <t>Liczba punktów uzyskana przez projekt</t>
  </si>
  <si>
    <t>Wnioskowane dofinansowanie (BP)</t>
  </si>
  <si>
    <t>Wnioskowane dofinansowanie (UE)</t>
  </si>
  <si>
    <t>Wnioskowane dofinansowanie ogółem                                                  (UE+BP)</t>
  </si>
  <si>
    <t>*** poniżej progu punktowego zamieszczane są projekty, które uzyskały wymagane minumum punktowe, jednak ze względu na ustaloną kwotę alokacji nie mogą zostać skierowane do dofinansowania</t>
  </si>
  <si>
    <t>Procent maksymalnej liczby punktów możliwych do zdobycia*</t>
  </si>
  <si>
    <t>Komentarz**</t>
  </si>
  <si>
    <t xml:space="preserve">* nie dotyczy EFS </t>
  </si>
  <si>
    <t>** uzupełnić jedynie w przypadku wniosków po procedurze odwoławczej oraz w przypadku braku możliwości podpisania umowy o dofinansowanie</t>
  </si>
  <si>
    <t>Mazowiecka Jednostka Wdrażania Programów Unijnych</t>
  </si>
  <si>
    <t>Brak danych</t>
  </si>
  <si>
    <t>Próg wyczerpania alokacji***</t>
  </si>
  <si>
    <t>5.</t>
  </si>
  <si>
    <t>6.</t>
  </si>
  <si>
    <t>7.</t>
  </si>
  <si>
    <t>8.</t>
  </si>
  <si>
    <t>Miasto Nowy Dwór Mazowiecki</t>
  </si>
  <si>
    <t>Gmina Błonie</t>
  </si>
  <si>
    <t>Miasto Żyrardów</t>
  </si>
  <si>
    <t>Miasto Stołeczne Warszawa</t>
  </si>
  <si>
    <t>Gmina Brwinów</t>
  </si>
  <si>
    <t>Kategoria interwencji</t>
  </si>
  <si>
    <t>RPMA.04.03.02-14-9167/17</t>
  </si>
  <si>
    <t>RPMA.04.03.02-14-9172/17</t>
  </si>
  <si>
    <t>RPMA.04.03.02-14-9228/17</t>
  </si>
  <si>
    <t>RPMA.04.03.02-14-9184/17</t>
  </si>
  <si>
    <t>RPMA.04.03.02-14-9182/17</t>
  </si>
  <si>
    <t>Budowa parkingu "Parkuj i Jedź" w Gminie Michałowice - ETAP II</t>
  </si>
  <si>
    <t>Budowa systemu parkingów "Parkuj i Jedź" w Nowym Dworze Mazowieckim w ramach Warszawskiego Obszaru Funkcjonalnego</t>
  </si>
  <si>
    <t>Redukcja emisji zanieczyszczeń powietrza w Żyrardowie poprzez budowę parkingów „Parkuj i Jedź” -  etap II</t>
  </si>
  <si>
    <t>„Redukcja emisji zanieczyszczeń powietrza oraz rozwój mobilności miejskiej poprzez budowę podziemnego parkingu „Parkuj i Jedź” w Zielonce”</t>
  </si>
  <si>
    <t>Budowa parkingów i ciągów komunikacyjnych przy stacji kolejowej PKP w Jaktorowie na terenie Gminy Jaktorów</t>
  </si>
  <si>
    <t>Gmina Michałowice</t>
  </si>
  <si>
    <t>MIASTO ZIELONKA</t>
  </si>
  <si>
    <t>Gmina Jaktorów</t>
  </si>
  <si>
    <t>91</t>
  </si>
  <si>
    <t>89</t>
  </si>
  <si>
    <t>88</t>
  </si>
  <si>
    <t>043</t>
  </si>
  <si>
    <t>RPMA.04.03.02-14-9201/17</t>
  </si>
  <si>
    <t>RPMA.04.03.02-14-8829/17</t>
  </si>
  <si>
    <t>RPMA.04.03.02-14-8993/17</t>
  </si>
  <si>
    <t>RPMA.04.03.02-14-9199/17</t>
  </si>
  <si>
    <t>RPMA.04.03.02-14-9171/17</t>
  </si>
  <si>
    <t>RPMA.04.03.02-14-9190/17</t>
  </si>
  <si>
    <t>RPMA.04.03.02-14-9211/17</t>
  </si>
  <si>
    <t>RPMA.04.03.02-14-8856/17</t>
  </si>
  <si>
    <t xml:space="preserve">Ograniczenie zanieczyszczeń powietrza i rozwój mobilności miejskiej poprzez wybudowanie 2 parkingów typu P+R na terenie Gminy Radzymin – II etap.
</t>
  </si>
  <si>
    <t>Parkuj i jedź w Gminie Nadarzyn</t>
  </si>
  <si>
    <t>Budowa parkingu Parkuj i Jedź w gminie Błonie na terenie Warszawskiego Obszaru Funkcjonalnego"</t>
  </si>
  <si>
    <t xml:space="preserve">
Budowa parkingów "Parkuj i Jedź" w gminach Ożarów Mazowiecki i Stare Babice na terenie Warszawskiego Obszaru Funkcjonalnego</t>
  </si>
  <si>
    <t xml:space="preserve">Budowa parkingu Parkuj i Jedź PKP Kobyłka
</t>
  </si>
  <si>
    <t>Budowa centrum przesiadkowego w ciągu ul. Żelaznej i Pl. J. Cicheckiego w Wołominie oraz systemu „Parkuj i Jedź”  w ciągu ul. Przytorowej w Duczkach</t>
  </si>
  <si>
    <t>Budowa parkingu „Parkuj i Jedź” w Otrębusach</t>
  </si>
  <si>
    <t>Budowa parkingów strategicznych „Parkuj i Jedź” (Park &amp; Ride) w m.st. Warszawie  - etap IV</t>
  </si>
  <si>
    <t>Gmina Radzymin</t>
  </si>
  <si>
    <t>Gmina Nadarzyn</t>
  </si>
  <si>
    <t>Gmina Ożarów Mazowiecki</t>
  </si>
  <si>
    <t>Miasto Kobyłka</t>
  </si>
  <si>
    <t>Gmina Wołomin</t>
  </si>
  <si>
    <t>86</t>
  </si>
  <si>
    <t>84</t>
  </si>
  <si>
    <t>81</t>
  </si>
  <si>
    <t>80</t>
  </si>
  <si>
    <t>78</t>
  </si>
  <si>
    <t>71</t>
  </si>
  <si>
    <t>Lista projektów wybranych do dofinansowania w trybie konkursowym dla Regionalnego Programu Operacyjnego Województwa Mazowieckiego 2014 - 2020</t>
  </si>
</sst>
</file>

<file path=xl/styles.xml><?xml version="1.0" encoding="utf-8"?>
<styleSheet xmlns="http://schemas.openxmlformats.org/spreadsheetml/2006/main">
  <numFmts count="3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  <numFmt numFmtId="165" formatCode="#,##0.00\ &quot;zł&quot;"/>
  </numFmts>
  <fonts count="15"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2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rgb="FF000000"/>
      <name val="Arial"/>
      <family val="2"/>
      <charset val="238"/>
    </font>
    <font>
      <b/>
      <sz val="13"/>
      <name val="Arial"/>
      <family val="2"/>
      <charset val="238"/>
    </font>
    <font>
      <sz val="13"/>
      <color rgb="FF000000"/>
      <name val="Arial"/>
      <family val="2"/>
      <charset val="238"/>
    </font>
    <font>
      <sz val="13"/>
      <name val="Arial"/>
      <family val="2"/>
      <charset val="238"/>
    </font>
    <font>
      <sz val="13"/>
      <color theme="1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13"/>
      <color theme="0"/>
      <name val="Calibri"/>
      <family val="2"/>
      <charset val="238"/>
      <scheme val="minor"/>
    </font>
    <font>
      <sz val="13"/>
      <color theme="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CE6F1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2" borderId="3" applyFont="0">
      <alignment horizontal="center" wrapText="1" readingOrder="1"/>
    </xf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Fill="1"/>
    <xf numFmtId="0" fontId="0" fillId="0" borderId="0" xfId="0" applyBorder="1"/>
    <xf numFmtId="10" fontId="0" fillId="0" borderId="0" xfId="4" applyNumberFormat="1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 readingOrder="1"/>
    </xf>
    <xf numFmtId="0" fontId="5" fillId="0" borderId="0" xfId="0" applyFont="1"/>
    <xf numFmtId="0" fontId="6" fillId="0" borderId="0" xfId="0" applyFont="1"/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 readingOrder="1"/>
    </xf>
    <xf numFmtId="0" fontId="10" fillId="7" borderId="2" xfId="0" applyFont="1" applyFill="1" applyBorder="1" applyAlignment="1">
      <alignment horizontal="center" vertical="center" wrapText="1" readingOrder="1"/>
    </xf>
    <xf numFmtId="44" fontId="9" fillId="7" borderId="1" xfId="0" applyNumberFormat="1" applyFont="1" applyFill="1" applyBorder="1" applyAlignment="1">
      <alignment horizontal="center" vertical="center" wrapText="1" readingOrder="1"/>
    </xf>
    <xf numFmtId="164" fontId="11" fillId="7" borderId="1" xfId="0" applyNumberFormat="1" applyFont="1" applyFill="1" applyBorder="1" applyAlignment="1">
      <alignment vertical="center"/>
    </xf>
    <xf numFmtId="165" fontId="11" fillId="7" borderId="1" xfId="0" applyNumberFormat="1" applyFont="1" applyFill="1" applyBorder="1" applyAlignment="1">
      <alignment horizontal="center" vertical="center"/>
    </xf>
    <xf numFmtId="2" fontId="11" fillId="7" borderId="1" xfId="0" applyNumberFormat="1" applyFont="1" applyFill="1" applyBorder="1" applyAlignment="1">
      <alignment horizontal="center" vertical="center"/>
    </xf>
    <xf numFmtId="10" fontId="11" fillId="7" borderId="1" xfId="4" applyNumberFormat="1" applyFont="1" applyFill="1" applyBorder="1" applyAlignment="1">
      <alignment horizontal="center" vertical="center"/>
    </xf>
    <xf numFmtId="49" fontId="11" fillId="7" borderId="1" xfId="4" applyNumberFormat="1" applyFont="1" applyFill="1" applyBorder="1" applyAlignment="1">
      <alignment horizontal="center" vertical="center"/>
    </xf>
    <xf numFmtId="0" fontId="11" fillId="7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 readingOrder="1"/>
    </xf>
    <xf numFmtId="0" fontId="10" fillId="4" borderId="2" xfId="0" applyFont="1" applyFill="1" applyBorder="1" applyAlignment="1">
      <alignment horizontal="center" vertical="center" wrapText="1" readingOrder="1"/>
    </xf>
    <xf numFmtId="44" fontId="9" fillId="4" borderId="1" xfId="0" applyNumberFormat="1" applyFont="1" applyFill="1" applyBorder="1" applyAlignment="1">
      <alignment horizontal="center" vertical="center" wrapText="1" readingOrder="1"/>
    </xf>
    <xf numFmtId="164" fontId="11" fillId="4" borderId="1" xfId="0" applyNumberFormat="1" applyFont="1" applyFill="1" applyBorder="1" applyAlignment="1">
      <alignment vertical="center"/>
    </xf>
    <xf numFmtId="165" fontId="11" fillId="4" borderId="1" xfId="0" applyNumberFormat="1" applyFont="1" applyFill="1" applyBorder="1" applyAlignment="1">
      <alignment horizontal="center" vertical="center"/>
    </xf>
    <xf numFmtId="2" fontId="11" fillId="4" borderId="1" xfId="0" applyNumberFormat="1" applyFont="1" applyFill="1" applyBorder="1" applyAlignment="1">
      <alignment horizontal="center" vertical="center"/>
    </xf>
    <xf numFmtId="10" fontId="11" fillId="4" borderId="1" xfId="4" applyNumberFormat="1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/>
    </xf>
    <xf numFmtId="0" fontId="11" fillId="6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 readingOrder="1"/>
    </xf>
    <xf numFmtId="0" fontId="13" fillId="6" borderId="1" xfId="0" applyFont="1" applyFill="1" applyBorder="1" applyAlignment="1">
      <alignment horizontal="center" vertical="center" wrapText="1"/>
    </xf>
    <xf numFmtId="0" fontId="14" fillId="6" borderId="1" xfId="0" applyNumberFormat="1" applyFont="1" applyFill="1" applyBorder="1" applyAlignment="1">
      <alignment horizontal="center" vertical="center" wrapText="1"/>
    </xf>
    <xf numFmtId="0" fontId="11" fillId="8" borderId="1" xfId="0" applyNumberFormat="1" applyFont="1" applyFill="1" applyBorder="1" applyAlignment="1">
      <alignment horizontal="center" vertical="center" wrapText="1"/>
    </xf>
    <xf numFmtId="165" fontId="10" fillId="9" borderId="1" xfId="0" applyNumberFormat="1" applyFont="1" applyFill="1" applyBorder="1" applyAlignment="1">
      <alignment horizontal="center" vertical="center"/>
    </xf>
    <xf numFmtId="49" fontId="11" fillId="4" borderId="1" xfId="4" applyNumberFormat="1" applyFont="1" applyFill="1" applyBorder="1" applyAlignment="1">
      <alignment horizontal="center" vertical="center"/>
    </xf>
    <xf numFmtId="0" fontId="11" fillId="4" borderId="1" xfId="0" applyNumberFormat="1" applyFont="1" applyFill="1" applyBorder="1" applyAlignment="1">
      <alignment horizontal="center" vertical="center"/>
    </xf>
    <xf numFmtId="49" fontId="11" fillId="7" borderId="1" xfId="0" applyNumberFormat="1" applyFont="1" applyFill="1" applyBorder="1" applyAlignment="1">
      <alignment horizontal="center" vertical="center"/>
    </xf>
    <xf numFmtId="165" fontId="11" fillId="9" borderId="1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5">
    <cellStyle name="Normalny" xfId="0" builtinId="0"/>
    <cellStyle name="Normalny 2" xfId="2"/>
    <cellStyle name="Procentowy" xfId="4" builtinId="5"/>
    <cellStyle name="Procentowy 2" xfId="3"/>
    <cellStyle name="Styl 1" xfId="1"/>
  </cellStyles>
  <dxfs count="0"/>
  <tableStyles count="0" defaultTableStyle="TableStyleMedium2" defaultPivotStyle="PivotStyleLight16"/>
  <colors>
    <mruColors>
      <color rgb="FFDCE6F1"/>
      <color rgb="FFC5D9F1"/>
      <color rgb="FFDBE5F1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Arkusz1"/>
  <dimension ref="A1:V26"/>
  <sheetViews>
    <sheetView showGridLines="0" tabSelected="1" view="pageBreakPreview" zoomScale="40" zoomScaleNormal="70" zoomScaleSheetLayoutView="40" workbookViewId="0">
      <selection sqref="A1:N1"/>
    </sheetView>
  </sheetViews>
  <sheetFormatPr defaultRowHeight="15"/>
  <cols>
    <col min="1" max="1" width="9.85546875" customWidth="1"/>
    <col min="2" max="2" width="28" customWidth="1"/>
    <col min="3" max="3" width="32" customWidth="1"/>
    <col min="4" max="4" width="83" customWidth="1"/>
    <col min="5" max="5" width="38" customWidth="1"/>
    <col min="6" max="6" width="25.7109375" customWidth="1"/>
    <col min="7" max="7" width="25" customWidth="1"/>
    <col min="8" max="8" width="23.7109375" customWidth="1"/>
    <col min="9" max="9" width="26.5703125" customWidth="1"/>
    <col min="10" max="10" width="21.42578125" customWidth="1"/>
    <col min="11" max="11" width="24.28515625" customWidth="1"/>
    <col min="12" max="12" width="24.140625" customWidth="1"/>
    <col min="13" max="13" width="20.42578125" customWidth="1"/>
    <col min="14" max="14" width="32.140625" customWidth="1"/>
    <col min="16" max="16" width="13.42578125" bestFit="1" customWidth="1"/>
  </cols>
  <sheetData>
    <row r="1" spans="1:22" s="2" customFormat="1" ht="35.25" customHeight="1">
      <c r="A1" s="40" t="s">
        <v>78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2"/>
    </row>
    <row r="2" spans="1:22" s="2" customFormat="1" ht="99" customHeight="1">
      <c r="A2" s="8" t="s">
        <v>0</v>
      </c>
      <c r="B2" s="8" t="s">
        <v>9</v>
      </c>
      <c r="C2" s="8" t="s">
        <v>7</v>
      </c>
      <c r="D2" s="8" t="s">
        <v>1</v>
      </c>
      <c r="E2" s="8" t="s">
        <v>2</v>
      </c>
      <c r="F2" s="8" t="s">
        <v>10</v>
      </c>
      <c r="G2" s="8" t="s">
        <v>11</v>
      </c>
      <c r="H2" s="8" t="s">
        <v>15</v>
      </c>
      <c r="I2" s="8" t="s">
        <v>14</v>
      </c>
      <c r="J2" s="8" t="s">
        <v>13</v>
      </c>
      <c r="K2" s="8" t="s">
        <v>12</v>
      </c>
      <c r="L2" s="8" t="s">
        <v>17</v>
      </c>
      <c r="M2" s="8" t="s">
        <v>33</v>
      </c>
      <c r="N2" s="8" t="s">
        <v>18</v>
      </c>
    </row>
    <row r="3" spans="1:22" s="2" customFormat="1" ht="21" customHeight="1">
      <c r="A3" s="8">
        <v>1</v>
      </c>
      <c r="B3" s="9">
        <v>2</v>
      </c>
      <c r="C3" s="8">
        <v>3</v>
      </c>
      <c r="D3" s="9">
        <v>4</v>
      </c>
      <c r="E3" s="8">
        <v>5</v>
      </c>
      <c r="F3" s="9">
        <v>6</v>
      </c>
      <c r="G3" s="8">
        <v>7</v>
      </c>
      <c r="H3" s="9">
        <v>8</v>
      </c>
      <c r="I3" s="8">
        <v>9</v>
      </c>
      <c r="J3" s="9">
        <v>10</v>
      </c>
      <c r="K3" s="8">
        <v>11</v>
      </c>
      <c r="L3" s="9">
        <v>12</v>
      </c>
      <c r="M3" s="9">
        <v>13</v>
      </c>
      <c r="N3" s="8">
        <v>14</v>
      </c>
    </row>
    <row r="4" spans="1:22" s="1" customFormat="1" ht="57.95" customHeight="1">
      <c r="A4" s="10" t="s">
        <v>3</v>
      </c>
      <c r="B4" s="11" t="s">
        <v>21</v>
      </c>
      <c r="C4" s="10" t="s">
        <v>34</v>
      </c>
      <c r="D4" s="10" t="s">
        <v>39</v>
      </c>
      <c r="E4" s="10" t="s">
        <v>44</v>
      </c>
      <c r="F4" s="12">
        <v>1455103.23</v>
      </c>
      <c r="G4" s="12">
        <v>1455103.23</v>
      </c>
      <c r="H4" s="13">
        <v>1164082.58</v>
      </c>
      <c r="I4" s="13">
        <v>1164082.58</v>
      </c>
      <c r="J4" s="14">
        <v>0</v>
      </c>
      <c r="K4" s="15" t="s">
        <v>47</v>
      </c>
      <c r="L4" s="16">
        <f>K4%</f>
        <v>0.91</v>
      </c>
      <c r="M4" s="17" t="s">
        <v>50</v>
      </c>
      <c r="N4" s="18" t="s">
        <v>22</v>
      </c>
      <c r="P4"/>
      <c r="Q4"/>
      <c r="R4"/>
      <c r="S4"/>
      <c r="T4"/>
      <c r="U4"/>
      <c r="V4"/>
    </row>
    <row r="5" spans="1:22" ht="57.95" customHeight="1">
      <c r="A5" s="19" t="s">
        <v>4</v>
      </c>
      <c r="B5" s="20" t="s">
        <v>21</v>
      </c>
      <c r="C5" s="19" t="s">
        <v>35</v>
      </c>
      <c r="D5" s="19" t="s">
        <v>40</v>
      </c>
      <c r="E5" s="19" t="s">
        <v>28</v>
      </c>
      <c r="F5" s="21">
        <v>7623271.4199999999</v>
      </c>
      <c r="G5" s="21">
        <v>7623271.4199999999</v>
      </c>
      <c r="H5" s="22">
        <v>6098617.1299999999</v>
      </c>
      <c r="I5" s="22">
        <v>6098617.1299999999</v>
      </c>
      <c r="J5" s="23">
        <v>0</v>
      </c>
      <c r="K5" s="24" t="s">
        <v>47</v>
      </c>
      <c r="L5" s="25">
        <v>0.91</v>
      </c>
      <c r="M5" s="26" t="s">
        <v>50</v>
      </c>
      <c r="N5" s="27" t="s">
        <v>22</v>
      </c>
    </row>
    <row r="6" spans="1:22" s="1" customFormat="1" ht="57.95" customHeight="1">
      <c r="A6" s="10" t="s">
        <v>5</v>
      </c>
      <c r="B6" s="11" t="s">
        <v>21</v>
      </c>
      <c r="C6" s="10" t="s">
        <v>36</v>
      </c>
      <c r="D6" s="10" t="s">
        <v>41</v>
      </c>
      <c r="E6" s="10" t="s">
        <v>30</v>
      </c>
      <c r="F6" s="12">
        <v>2860980.01</v>
      </c>
      <c r="G6" s="12">
        <v>2860980.01</v>
      </c>
      <c r="H6" s="13">
        <f>I6+J6</f>
        <v>2546272.2009000001</v>
      </c>
      <c r="I6" s="13">
        <v>2288784</v>
      </c>
      <c r="J6" s="14">
        <f>G6*0.09</f>
        <v>257488.20089999997</v>
      </c>
      <c r="K6" s="15" t="s">
        <v>48</v>
      </c>
      <c r="L6" s="16">
        <v>0.89</v>
      </c>
      <c r="M6" s="17" t="s">
        <v>50</v>
      </c>
      <c r="N6" s="18" t="s">
        <v>22</v>
      </c>
      <c r="P6"/>
      <c r="Q6"/>
      <c r="R6"/>
      <c r="S6"/>
      <c r="T6"/>
      <c r="U6"/>
      <c r="V6"/>
    </row>
    <row r="7" spans="1:22" s="1" customFormat="1" ht="57.95" customHeight="1">
      <c r="A7" s="19" t="s">
        <v>6</v>
      </c>
      <c r="B7" s="20" t="s">
        <v>21</v>
      </c>
      <c r="C7" s="19" t="s">
        <v>37</v>
      </c>
      <c r="D7" s="19" t="s">
        <v>42</v>
      </c>
      <c r="E7" s="19" t="s">
        <v>45</v>
      </c>
      <c r="F7" s="21">
        <v>8145823.3099999996</v>
      </c>
      <c r="G7" s="21">
        <v>8104721.4400000004</v>
      </c>
      <c r="H7" s="22">
        <f>I7+J7</f>
        <v>7213202.0796000008</v>
      </c>
      <c r="I7" s="22">
        <v>6483777.1500000004</v>
      </c>
      <c r="J7" s="23">
        <f>G7*0.09</f>
        <v>729424.92960000003</v>
      </c>
      <c r="K7" s="24" t="s">
        <v>48</v>
      </c>
      <c r="L7" s="25">
        <v>0.89</v>
      </c>
      <c r="M7" s="26" t="s">
        <v>50</v>
      </c>
      <c r="N7" s="27" t="s">
        <v>22</v>
      </c>
      <c r="P7"/>
      <c r="Q7"/>
      <c r="R7"/>
      <c r="S7"/>
      <c r="T7"/>
      <c r="U7"/>
      <c r="V7"/>
    </row>
    <row r="8" spans="1:22" s="1" customFormat="1" ht="57.95" customHeight="1">
      <c r="A8" s="10" t="s">
        <v>24</v>
      </c>
      <c r="B8" s="11" t="s">
        <v>21</v>
      </c>
      <c r="C8" s="10" t="s">
        <v>38</v>
      </c>
      <c r="D8" s="10" t="s">
        <v>43</v>
      </c>
      <c r="E8" s="10" t="s">
        <v>46</v>
      </c>
      <c r="F8" s="12">
        <v>8878549.9700000007</v>
      </c>
      <c r="G8" s="12">
        <v>8765749.9800000004</v>
      </c>
      <c r="H8" s="13">
        <v>7012599.9800000004</v>
      </c>
      <c r="I8" s="13">
        <v>7012599.9800000004</v>
      </c>
      <c r="J8" s="14">
        <v>0</v>
      </c>
      <c r="K8" s="15" t="s">
        <v>49</v>
      </c>
      <c r="L8" s="16">
        <v>0.88</v>
      </c>
      <c r="M8" s="17" t="s">
        <v>50</v>
      </c>
      <c r="N8" s="18" t="s">
        <v>22</v>
      </c>
      <c r="P8"/>
      <c r="Q8"/>
      <c r="R8"/>
      <c r="S8"/>
      <c r="T8"/>
      <c r="U8"/>
      <c r="V8"/>
    </row>
    <row r="9" spans="1:22" s="1" customFormat="1" ht="57.95" customHeight="1">
      <c r="A9" s="29"/>
      <c r="B9" s="29"/>
      <c r="C9" s="29"/>
      <c r="D9" s="29"/>
      <c r="E9" s="28" t="s">
        <v>8</v>
      </c>
      <c r="F9" s="22">
        <f>SUM(F4:F8)</f>
        <v>28963727.939999998</v>
      </c>
      <c r="G9" s="22">
        <f>SUM(G4:G8)</f>
        <v>28809826.080000002</v>
      </c>
      <c r="H9" s="22">
        <f>SUM(H4:H8)</f>
        <v>24034773.970500004</v>
      </c>
      <c r="I9" s="22">
        <f>SUM(I4:I8)</f>
        <v>23047860.840000004</v>
      </c>
      <c r="J9" s="23">
        <f>SUM(J4:J8)</f>
        <v>986913.13049999997</v>
      </c>
      <c r="K9" s="29"/>
      <c r="L9" s="29"/>
      <c r="M9" s="29"/>
      <c r="N9" s="30"/>
      <c r="O9" s="3"/>
      <c r="P9"/>
      <c r="Q9"/>
      <c r="R9"/>
      <c r="S9"/>
      <c r="T9"/>
      <c r="U9"/>
      <c r="V9"/>
    </row>
    <row r="10" spans="1:22" s="1" customFormat="1" ht="57.95" customHeight="1">
      <c r="A10" s="37" t="s">
        <v>23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9"/>
      <c r="O10" s="3"/>
      <c r="P10"/>
      <c r="Q10"/>
      <c r="R10"/>
      <c r="S10"/>
      <c r="T10"/>
      <c r="U10"/>
      <c r="V10"/>
    </row>
    <row r="11" spans="1:22" s="1" customFormat="1" ht="66">
      <c r="A11" s="8" t="s">
        <v>0</v>
      </c>
      <c r="B11" s="8" t="s">
        <v>9</v>
      </c>
      <c r="C11" s="8" t="s">
        <v>7</v>
      </c>
      <c r="D11" s="8" t="s">
        <v>1</v>
      </c>
      <c r="E11" s="8" t="s">
        <v>2</v>
      </c>
      <c r="F11" s="8" t="s">
        <v>10</v>
      </c>
      <c r="G11" s="8" t="s">
        <v>11</v>
      </c>
      <c r="H11" s="8" t="s">
        <v>15</v>
      </c>
      <c r="I11" s="8" t="s">
        <v>14</v>
      </c>
      <c r="J11" s="8" t="s">
        <v>13</v>
      </c>
      <c r="K11" s="8" t="s">
        <v>12</v>
      </c>
      <c r="L11" s="8" t="s">
        <v>17</v>
      </c>
      <c r="M11" s="8" t="s">
        <v>33</v>
      </c>
      <c r="N11" s="8" t="s">
        <v>18</v>
      </c>
      <c r="O11" s="3"/>
      <c r="P11"/>
      <c r="Q11"/>
      <c r="R11"/>
      <c r="S11"/>
      <c r="T11"/>
      <c r="U11"/>
      <c r="V11"/>
    </row>
    <row r="12" spans="1:22" s="1" customFormat="1" ht="57.95" customHeight="1">
      <c r="A12" s="8">
        <v>1</v>
      </c>
      <c r="B12" s="9">
        <v>2</v>
      </c>
      <c r="C12" s="8">
        <v>3</v>
      </c>
      <c r="D12" s="9">
        <v>4</v>
      </c>
      <c r="E12" s="8">
        <v>5</v>
      </c>
      <c r="F12" s="9">
        <v>6</v>
      </c>
      <c r="G12" s="8">
        <v>7</v>
      </c>
      <c r="H12" s="9">
        <v>8</v>
      </c>
      <c r="I12" s="8">
        <v>9</v>
      </c>
      <c r="J12" s="9">
        <v>10</v>
      </c>
      <c r="K12" s="8">
        <v>11</v>
      </c>
      <c r="L12" s="9">
        <v>12</v>
      </c>
      <c r="M12" s="9">
        <v>13</v>
      </c>
      <c r="N12" s="8">
        <v>14</v>
      </c>
      <c r="O12" s="3"/>
      <c r="P12"/>
      <c r="Q12"/>
      <c r="R12"/>
      <c r="S12"/>
      <c r="T12"/>
      <c r="U12"/>
      <c r="V12"/>
    </row>
    <row r="13" spans="1:22" s="1" customFormat="1" ht="57.95" customHeight="1">
      <c r="A13" s="19" t="s">
        <v>3</v>
      </c>
      <c r="B13" s="11" t="s">
        <v>21</v>
      </c>
      <c r="C13" s="10" t="s">
        <v>51</v>
      </c>
      <c r="D13" s="10" t="s">
        <v>66</v>
      </c>
      <c r="E13" s="10" t="s">
        <v>31</v>
      </c>
      <c r="F13" s="12">
        <v>5881150</v>
      </c>
      <c r="G13" s="12">
        <v>4601544.72</v>
      </c>
      <c r="H13" s="13">
        <v>3681235.77</v>
      </c>
      <c r="I13" s="13">
        <v>3681235.77</v>
      </c>
      <c r="J13" s="14">
        <v>0</v>
      </c>
      <c r="K13" s="15" t="s">
        <v>72</v>
      </c>
      <c r="L13" s="16">
        <f t="shared" ref="L13:L20" si="0">K13%</f>
        <v>0.86</v>
      </c>
      <c r="M13" s="17" t="s">
        <v>50</v>
      </c>
      <c r="N13" s="31" t="s">
        <v>22</v>
      </c>
      <c r="P13"/>
      <c r="Q13"/>
      <c r="R13"/>
      <c r="S13"/>
      <c r="T13"/>
      <c r="U13"/>
      <c r="V13"/>
    </row>
    <row r="14" spans="1:22" s="1" customFormat="1" ht="57.95" customHeight="1">
      <c r="A14" s="19" t="s">
        <v>4</v>
      </c>
      <c r="B14" s="20" t="s">
        <v>21</v>
      </c>
      <c r="C14" s="19" t="s">
        <v>52</v>
      </c>
      <c r="D14" s="19" t="s">
        <v>59</v>
      </c>
      <c r="E14" s="19" t="s">
        <v>67</v>
      </c>
      <c r="F14" s="21">
        <v>3415095</v>
      </c>
      <c r="G14" s="21">
        <v>3408330</v>
      </c>
      <c r="H14" s="22">
        <v>2726664</v>
      </c>
      <c r="I14" s="22">
        <v>2726664</v>
      </c>
      <c r="J14" s="32">
        <f>G14*0.09</f>
        <v>306749.7</v>
      </c>
      <c r="K14" s="24" t="s">
        <v>73</v>
      </c>
      <c r="L14" s="25">
        <f t="shared" si="0"/>
        <v>0.84</v>
      </c>
      <c r="M14" s="33" t="s">
        <v>50</v>
      </c>
      <c r="N14" s="34" t="s">
        <v>22</v>
      </c>
      <c r="P14"/>
      <c r="Q14"/>
      <c r="R14"/>
      <c r="S14"/>
      <c r="T14"/>
      <c r="U14"/>
      <c r="V14"/>
    </row>
    <row r="15" spans="1:22" s="1" customFormat="1" ht="57.95" customHeight="1">
      <c r="A15" s="19" t="s">
        <v>5</v>
      </c>
      <c r="B15" s="11" t="s">
        <v>21</v>
      </c>
      <c r="C15" s="10" t="s">
        <v>53</v>
      </c>
      <c r="D15" s="10" t="s">
        <v>60</v>
      </c>
      <c r="E15" s="10" t="s">
        <v>68</v>
      </c>
      <c r="F15" s="12">
        <v>5780087.6699999999</v>
      </c>
      <c r="G15" s="12">
        <v>5780087.6699999999</v>
      </c>
      <c r="H15" s="13">
        <v>4624070.13</v>
      </c>
      <c r="I15" s="13">
        <v>4624070.13</v>
      </c>
      <c r="J15" s="14">
        <v>0</v>
      </c>
      <c r="K15" s="15" t="s">
        <v>74</v>
      </c>
      <c r="L15" s="16">
        <f t="shared" si="0"/>
        <v>0.81</v>
      </c>
      <c r="M15" s="35" t="s">
        <v>50</v>
      </c>
      <c r="N15" s="31" t="s">
        <v>22</v>
      </c>
      <c r="P15"/>
      <c r="Q15"/>
      <c r="R15"/>
      <c r="S15"/>
      <c r="T15"/>
      <c r="U15"/>
      <c r="V15"/>
    </row>
    <row r="16" spans="1:22" s="1" customFormat="1" ht="57.95" customHeight="1">
      <c r="A16" s="19" t="s">
        <v>6</v>
      </c>
      <c r="B16" s="20" t="s">
        <v>21</v>
      </c>
      <c r="C16" s="19" t="s">
        <v>54</v>
      </c>
      <c r="D16" s="19" t="s">
        <v>61</v>
      </c>
      <c r="E16" s="19" t="s">
        <v>29</v>
      </c>
      <c r="F16" s="21">
        <v>560184.38</v>
      </c>
      <c r="G16" s="21">
        <v>559569.38</v>
      </c>
      <c r="H16" s="22">
        <v>447655.5</v>
      </c>
      <c r="I16" s="22">
        <v>447655.5</v>
      </c>
      <c r="J16" s="36">
        <v>0</v>
      </c>
      <c r="K16" s="24" t="s">
        <v>75</v>
      </c>
      <c r="L16" s="25">
        <f t="shared" si="0"/>
        <v>0.8</v>
      </c>
      <c r="M16" s="33" t="s">
        <v>50</v>
      </c>
      <c r="N16" s="34" t="s">
        <v>22</v>
      </c>
      <c r="P16"/>
      <c r="Q16"/>
      <c r="R16"/>
      <c r="S16"/>
      <c r="T16"/>
      <c r="U16"/>
      <c r="V16"/>
    </row>
    <row r="17" spans="1:22" s="1" customFormat="1" ht="57.95" customHeight="1">
      <c r="A17" s="19" t="s">
        <v>24</v>
      </c>
      <c r="B17" s="11" t="s">
        <v>21</v>
      </c>
      <c r="C17" s="10" t="s">
        <v>55</v>
      </c>
      <c r="D17" s="10" t="s">
        <v>62</v>
      </c>
      <c r="E17" s="10" t="s">
        <v>69</v>
      </c>
      <c r="F17" s="12">
        <v>2034548.37</v>
      </c>
      <c r="G17" s="12">
        <v>1959518.37</v>
      </c>
      <c r="H17" s="13">
        <v>1567614.69</v>
      </c>
      <c r="I17" s="13">
        <v>1567614.69</v>
      </c>
      <c r="J17" s="14">
        <v>0</v>
      </c>
      <c r="K17" s="15" t="s">
        <v>76</v>
      </c>
      <c r="L17" s="16">
        <f t="shared" si="0"/>
        <v>0.78</v>
      </c>
      <c r="M17" s="35" t="s">
        <v>50</v>
      </c>
      <c r="N17" s="31" t="s">
        <v>22</v>
      </c>
      <c r="P17"/>
      <c r="Q17"/>
      <c r="R17"/>
      <c r="S17"/>
      <c r="T17"/>
      <c r="U17"/>
      <c r="V17"/>
    </row>
    <row r="18" spans="1:22" s="1" customFormat="1" ht="57.95" customHeight="1">
      <c r="A18" s="19" t="s">
        <v>25</v>
      </c>
      <c r="B18" s="20" t="s">
        <v>21</v>
      </c>
      <c r="C18" s="19" t="s">
        <v>56</v>
      </c>
      <c r="D18" s="19" t="s">
        <v>63</v>
      </c>
      <c r="E18" s="19" t="s">
        <v>70</v>
      </c>
      <c r="F18" s="21">
        <v>5880022.3799999999</v>
      </c>
      <c r="G18" s="21">
        <v>5632908</v>
      </c>
      <c r="H18" s="22">
        <v>4506326.4000000004</v>
      </c>
      <c r="I18" s="22">
        <v>4506326.4000000004</v>
      </c>
      <c r="J18" s="36">
        <v>0</v>
      </c>
      <c r="K18" s="24" t="s">
        <v>76</v>
      </c>
      <c r="L18" s="25">
        <f t="shared" si="0"/>
        <v>0.78</v>
      </c>
      <c r="M18" s="26" t="s">
        <v>50</v>
      </c>
      <c r="N18" s="27" t="s">
        <v>22</v>
      </c>
      <c r="P18"/>
      <c r="Q18"/>
      <c r="R18"/>
      <c r="S18"/>
      <c r="T18"/>
      <c r="U18"/>
      <c r="V18"/>
    </row>
    <row r="19" spans="1:22" s="1" customFormat="1" ht="57.95" customHeight="1">
      <c r="A19" s="19" t="s">
        <v>26</v>
      </c>
      <c r="B19" s="11" t="s">
        <v>21</v>
      </c>
      <c r="C19" s="10" t="s">
        <v>57</v>
      </c>
      <c r="D19" s="10" t="s">
        <v>64</v>
      </c>
      <c r="E19" s="10" t="s">
        <v>71</v>
      </c>
      <c r="F19" s="12">
        <v>4990984.32</v>
      </c>
      <c r="G19" s="12">
        <v>3602108.04</v>
      </c>
      <c r="H19" s="13">
        <f>I19+J19</f>
        <v>3205876.1536000003</v>
      </c>
      <c r="I19" s="13">
        <v>2881686.43</v>
      </c>
      <c r="J19" s="14">
        <f>G19*0.09</f>
        <v>324189.72359999997</v>
      </c>
      <c r="K19" s="15">
        <v>76.5</v>
      </c>
      <c r="L19" s="16">
        <f t="shared" si="0"/>
        <v>0.76500000000000001</v>
      </c>
      <c r="M19" s="35" t="s">
        <v>50</v>
      </c>
      <c r="N19" s="31" t="s">
        <v>22</v>
      </c>
      <c r="P19"/>
      <c r="Q19"/>
      <c r="R19"/>
      <c r="S19"/>
      <c r="T19"/>
      <c r="U19"/>
      <c r="V19"/>
    </row>
    <row r="20" spans="1:22" s="1" customFormat="1" ht="57.95" customHeight="1">
      <c r="A20" s="19" t="s">
        <v>27</v>
      </c>
      <c r="B20" s="20" t="s">
        <v>21</v>
      </c>
      <c r="C20" s="19" t="s">
        <v>58</v>
      </c>
      <c r="D20" s="19" t="s">
        <v>65</v>
      </c>
      <c r="E20" s="19" t="s">
        <v>32</v>
      </c>
      <c r="F20" s="21">
        <v>1119334.6499999999</v>
      </c>
      <c r="G20" s="21">
        <v>903901.23</v>
      </c>
      <c r="H20" s="22">
        <v>723120.98</v>
      </c>
      <c r="I20" s="22">
        <v>723120.98</v>
      </c>
      <c r="J20" s="36">
        <v>0</v>
      </c>
      <c r="K20" s="24" t="s">
        <v>77</v>
      </c>
      <c r="L20" s="25">
        <f t="shared" si="0"/>
        <v>0.71</v>
      </c>
      <c r="M20" s="33" t="s">
        <v>50</v>
      </c>
      <c r="N20" s="27" t="s">
        <v>22</v>
      </c>
      <c r="P20"/>
      <c r="Q20"/>
      <c r="R20"/>
      <c r="S20"/>
      <c r="T20"/>
      <c r="U20"/>
      <c r="V20"/>
    </row>
    <row r="21" spans="1:22" s="1" customFormat="1" ht="57.95" customHeight="1">
      <c r="A21" s="29"/>
      <c r="B21" s="29"/>
      <c r="C21" s="29"/>
      <c r="D21" s="29"/>
      <c r="E21" s="28" t="s">
        <v>8</v>
      </c>
      <c r="F21" s="22">
        <f>SUM(F13:F20)</f>
        <v>29661406.77</v>
      </c>
      <c r="G21" s="22">
        <f>SUM(G13:G20)</f>
        <v>26447967.41</v>
      </c>
      <c r="H21" s="22">
        <f>SUM(H13:H20)</f>
        <v>21482563.623599999</v>
      </c>
      <c r="I21" s="22">
        <f>SUM(I13:I20)</f>
        <v>21158373.899999999</v>
      </c>
      <c r="J21" s="36">
        <f>SUM(J13:J20)</f>
        <v>630939.42359999998</v>
      </c>
      <c r="K21" s="29"/>
      <c r="L21" s="29"/>
      <c r="M21" s="29"/>
      <c r="N21" s="30"/>
      <c r="O21"/>
      <c r="P21"/>
      <c r="Q21"/>
      <c r="R21"/>
      <c r="S21"/>
      <c r="T21"/>
      <c r="U21"/>
      <c r="V21"/>
    </row>
    <row r="22" spans="1:22" s="1" customFormat="1" ht="21.75" customHeight="1">
      <c r="A22" s="4"/>
      <c r="B22" s="4"/>
      <c r="C22" s="4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/>
      <c r="P22"/>
      <c r="Q22"/>
      <c r="R22"/>
      <c r="S22"/>
      <c r="T22"/>
      <c r="U22"/>
      <c r="V22"/>
    </row>
    <row r="23" spans="1:22" s="1" customFormat="1" ht="20.25" customHeight="1">
      <c r="A23" s="6" t="s">
        <v>19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/>
      <c r="P23"/>
      <c r="Q23"/>
      <c r="R23"/>
      <c r="S23"/>
      <c r="T23"/>
      <c r="U23"/>
      <c r="V23"/>
    </row>
    <row r="24" spans="1:22" ht="20.25" customHeight="1">
      <c r="A24" s="6" t="s">
        <v>20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22" ht="20.25" customHeight="1">
      <c r="A25" s="6" t="s">
        <v>16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22" ht="66.75" customHeight="1"/>
  </sheetData>
  <mergeCells count="2">
    <mergeCell ref="A10:N10"/>
    <mergeCell ref="A1:N1"/>
  </mergeCells>
  <pageMargins left="0.31496062992125984" right="0.31496062992125984" top="0.74803149606299213" bottom="0.74803149606299213" header="0.31496062992125984" footer="0.31496062992125984"/>
  <pageSetup paperSize="9" scale="3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Lista projektów </vt:lpstr>
      <vt:lpstr>'Lista projektów '!Obszar_wydruku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</dc:creator>
  <cp:lastModifiedBy>p</cp:lastModifiedBy>
  <cp:lastPrinted>2017-12-04T14:12:25Z</cp:lastPrinted>
  <dcterms:created xsi:type="dcterms:W3CDTF">2015-06-15T08:53:48Z</dcterms:created>
  <dcterms:modified xsi:type="dcterms:W3CDTF">2017-12-13T12:09:20Z</dcterms:modified>
</cp:coreProperties>
</file>