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 " sheetId="1" r:id="rId1"/>
    <sheet name="Arkusz1" sheetId="2" state="hidden" r:id="rId2"/>
  </sheets>
  <definedNames>
    <definedName name="_xlnm._FilterDatabase" localSheetId="0" hidden="1">' '!$A$4:$W$4</definedName>
    <definedName name="_xlnm._FilterDatabase" localSheetId="1" hidden="1">Arkusz1!$A$1:$E$1</definedName>
    <definedName name="kurs">' '!$E$99</definedName>
    <definedName name="_xlnm.Print_Area" localSheetId="0">' '!$A$1:$N$30</definedName>
    <definedName name="_xlnm.Print_Titles" localSheetId="0">' '!$3:$3</definedName>
    <definedName name="Z_FD0FA0AE_E6DE_45F1_87A2_6A08B0B80657_.wvu.FilterData" localSheetId="0" hidden="1">' '!$A$4:$W$4</definedName>
    <definedName name="Z_FD0FA0AE_E6DE_45F1_87A2_6A08B0B80657_.wvu.FilterData" localSheetId="1" hidden="1">Arkusz1!$A$1:$E$1</definedName>
    <definedName name="Z_FD0FA0AE_E6DE_45F1_87A2_6A08B0B80657_.wvu.PrintArea" localSheetId="0" hidden="1">' '!$A$1:$N$30</definedName>
    <definedName name="Z_FD0FA0AE_E6DE_45F1_87A2_6A08B0B80657_.wvu.PrintTitles" localSheetId="0" hidden="1">' '!$3:$3</definedName>
    <definedName name="Z_FD0FA0AE_E6DE_45F1_87A2_6A08B0B80657_.wvu.Rows" localSheetId="0" hidden="1">' '!$50:$1048576,' '!$14:$16,' '!$42:$49</definedName>
  </definedNames>
  <calcPr calcId="125725" concurrentCalc="0"/>
  <customWorkbookViews>
    <customWorkbookView name="p - Widok osobisty" guid="{FD0FA0AE-E6DE-45F1-87A2-6A08B0B80657}" mergeInterval="0" personalView="1" maximized="1" xWindow="1" yWindow="1" windowWidth="1676" windowHeight="821" activeSheetId="1"/>
  </customWorkbookViews>
</workbook>
</file>

<file path=xl/calcChain.xml><?xml version="1.0" encoding="utf-8"?>
<calcChain xmlns="http://schemas.openxmlformats.org/spreadsheetml/2006/main">
  <c r="I9" i="1"/>
  <c r="H27"/>
  <c r="H20"/>
  <c r="H19"/>
  <c r="H18"/>
  <c r="H17"/>
  <c r="H7"/>
  <c r="H6"/>
  <c r="G21"/>
  <c r="H21"/>
  <c r="F21"/>
  <c r="I21"/>
  <c r="J30"/>
  <c r="J21"/>
  <c r="J9"/>
  <c r="L27"/>
  <c r="L26"/>
  <c r="L18"/>
  <c r="L19"/>
  <c r="L20"/>
  <c r="L17"/>
  <c r="L7"/>
  <c r="L8"/>
  <c r="L6"/>
  <c r="L5"/>
  <c r="G9"/>
  <c r="H9"/>
  <c r="F9"/>
  <c r="G30"/>
  <c r="H30"/>
  <c r="I30"/>
  <c r="F30"/>
</calcChain>
</file>

<file path=xl/sharedStrings.xml><?xml version="1.0" encoding="utf-8"?>
<sst xmlns="http://schemas.openxmlformats.org/spreadsheetml/2006/main" count="172" uniqueCount="73">
  <si>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</si>
  <si>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</si>
  <si>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</si>
  <si>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</si>
  <si>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</si>
  <si>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</si>
  <si>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</si>
  <si>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</si>
  <si>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</si>
  <si>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</si>
  <si>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</si>
  <si>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</si>
  <si>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</si>
  <si>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</si>
  <si>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</si>
  <si>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</si>
  <si>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</si>
  <si>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</si>
  <si>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</si>
  <si>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</si>
  <si>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</si>
  <si>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</si>
  <si>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</si>
  <si>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</si>
  <si>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</si>
  <si>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</si>
  <si>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</si>
  <si>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</si>
  <si>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Lista projektów wybranych do dofinansowania w trybie konkursowym dla Regionalnego Programu Operacyjnego Województwa Mazowieckiego 2014-2020</t>
  </si>
  <si>
    <t>Projekty, które nie spełniły kryteriów wyboru projektów lub nie uzyskały wymaganej liczby punktów</t>
  </si>
  <si>
    <t>Negatywna ocena formalna</t>
  </si>
  <si>
    <t>RPMA.04.03.02-14-9408/17</t>
  </si>
  <si>
    <t>Gmina Miasto Marki</t>
  </si>
  <si>
    <t>RPMA.04.03.02-14-9430/17</t>
  </si>
  <si>
    <t>Miasto Otwock</t>
  </si>
  <si>
    <t>RPMA.04.03.02-14-9444/17</t>
  </si>
  <si>
    <t>Miasto Żyrardów</t>
  </si>
  <si>
    <t>RPMA.04.03.02-14-9453/17</t>
  </si>
  <si>
    <t>Gmina Wiązowna</t>
  </si>
  <si>
    <t>RPMA.04.03.02-14-9481/17</t>
  </si>
  <si>
    <t>Gmina Ożarów Mazowiecki</t>
  </si>
  <si>
    <t>RPMA.04.03.02-14-9482/17</t>
  </si>
  <si>
    <t>Gmina Nadarzyn</t>
  </si>
  <si>
    <t>RPMA.04.03.02-14-9529/17</t>
  </si>
  <si>
    <t>Gmina Brwinów</t>
  </si>
  <si>
    <t>RPMA.04.03.02-14-9525/17</t>
  </si>
  <si>
    <t>Gmina Miejska Legionowo</t>
  </si>
  <si>
    <t>RPMA.04.03.02-14-9573/17</t>
  </si>
  <si>
    <t>Gmina Lesznowola</t>
  </si>
  <si>
    <t>RPMA.04.03.02-14-9538/17</t>
  </si>
  <si>
    <t xml:space="preserve">Gmina Jabłonna </t>
  </si>
  <si>
    <t>Rozwój zintegrowanej sieci dróg rowerowych na terenie gmin: Marki, Ząbki, Zielonka, Kobyłka, Wołomin, Radzymin, Nieporęt w ramach ZIT WOF</t>
  </si>
  <si>
    <t>Redukcja emisji zanieczyszczeń powietrza w gminach południowo-zachodniej części Warszawskiego Obszaru Funkcjonalnego poprzez budowę Zintegrowanego Systemu Tras Rowerowych - Etap II.</t>
  </si>
  <si>
    <t>Poprawa warunków do rozwoju przyjaznych środowisku form transportu poprzez utworzenie systemu dróg rowerowych na terenie gminy Jabłonna - etap II</t>
  </si>
  <si>
    <t>Promowanie zrównoważonej mobilności miejskiej poprzez rozwój sieci dróg rowerowych na terenie gmin Ożarów Mazowiecki, Leszno i Stare Babice</t>
  </si>
  <si>
    <t>Rozwój systemu dróg rowerowych w gminie Brwinów - Etap II</t>
  </si>
  <si>
    <t>Rozwój systemu dróg rowerowych w Gminie Wiązowna</t>
  </si>
  <si>
    <t>Poprawa warunków do rozwoju przyjaznych środowisku form transportu poprzez budowę systemu dróg rowerowych na terenie Gminy Legionowo – etap II</t>
  </si>
  <si>
    <t>Ścieżki rowerowe w Gminie Lesznowola</t>
  </si>
  <si>
    <t>Budowa ścieżek rowerowych w Otwocku w ramach komunikacji niskoemisyjnej WOF</t>
  </si>
  <si>
    <t>Miasto Józefów</t>
  </si>
  <si>
    <t>Wybierzmy rower - rozwój sieci dróg rowerowych w Józefowie na terenie Warszawskiego Obszaru Funkcjonalnego w ramach ZIT - etap II</t>
  </si>
  <si>
    <t>RPMA.04.03.02-14-9503/17</t>
  </si>
  <si>
    <t>Budowa ciągu pieszo-rowerowego w ul. Czynu Społecznego i ul. Kutrzeby.</t>
  </si>
  <si>
    <t>Miasto Sulejówek</t>
  </si>
  <si>
    <t>RPMA.04.03.02-14-9537/17</t>
  </si>
  <si>
    <t>90</t>
  </si>
  <si>
    <t>Próg wyczerpania alokacji</t>
  </si>
  <si>
    <t>Procent maksymalnej liczby punktów możliwych do zdobycia</t>
  </si>
  <si>
    <t>Komentarz</t>
  </si>
  <si>
    <t>-</t>
  </si>
  <si>
    <t xml:space="preserve">Lista ocenionych projektów, złożonych w ramach konkursu RPMA.04.03.02-IP.01-14-053/17, Oś priorytetowa IV „Przejście na gospodarkę niskoemisyjną” dla Działania 4.3 „Redukcja emisji zanieczyszczeń powietrza”, Poddziałania 4.3.2 „Mobilność miejska w ramach ZIT”, Typ projektów: „Rozwój zrównoważonej multimodalnej mobilności miejskiej - ZIT - Ścieżki i infrastruktura rowerowa” Regionalnego Programu Operacyjnego Województwa Mazowieckiego na lata 2014-2020
</t>
  </si>
  <si>
    <t>Budowa sieci dróg rowerowych w Gminie Nadarzyn w ramach ZlT - kolejny etap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</si>
</sst>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/>
    </xf>
    <xf numFmtId="4" fontId="18" fillId="0" borderId="14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0" fontId="18" fillId="33" borderId="10" xfId="1" applyNumberFormat="1" applyFont="1" applyFill="1" applyBorder="1" applyAlignment="1">
      <alignment horizontal="center" vertical="center" wrapText="1"/>
    </xf>
    <xf numFmtId="0" fontId="18" fillId="33" borderId="10" xfId="1" applyNumberFormat="1" applyFont="1" applyFill="1" applyBorder="1" applyAlignment="1">
      <alignment horizontal="center" vertical="center"/>
    </xf>
    <xf numFmtId="2" fontId="18" fillId="33" borderId="10" xfId="1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164" fontId="18" fillId="0" borderId="0" xfId="0" applyNumberFormat="1" applyFont="1" applyFill="1"/>
    <xf numFmtId="0" fontId="18" fillId="0" borderId="0" xfId="0" applyFont="1" applyFill="1" applyBorder="1"/>
    <xf numFmtId="0" fontId="18" fillId="36" borderId="0" xfId="0" applyFont="1" applyFill="1"/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vertical="center"/>
    </xf>
    <xf numFmtId="165" fontId="18" fillId="33" borderId="10" xfId="0" applyNumberFormat="1" applyFont="1" applyFill="1" applyBorder="1" applyAlignment="1">
      <alignment vertical="center"/>
    </xf>
    <xf numFmtId="2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4" fontId="18" fillId="0" borderId="10" xfId="0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10" fontId="21" fillId="0" borderId="20" xfId="1" applyNumberFormat="1" applyFont="1" applyFill="1" applyBorder="1" applyAlignment="1">
      <alignment horizontal="center" vertical="center"/>
    </xf>
    <xf numFmtId="49" fontId="21" fillId="0" borderId="20" xfId="1" applyNumberFormat="1" applyFont="1" applyFill="1" applyBorder="1" applyAlignment="1">
      <alignment horizontal="center" vertical="center"/>
    </xf>
    <xf numFmtId="10" fontId="21" fillId="0" borderId="21" xfId="1" applyNumberFormat="1" applyFont="1" applyFill="1" applyBorder="1" applyAlignment="1">
      <alignment horizontal="center" vertical="center"/>
    </xf>
    <xf numFmtId="2" fontId="18" fillId="33" borderId="26" xfId="0" applyNumberFormat="1" applyFont="1" applyFill="1" applyBorder="1" applyAlignment="1">
      <alignment horizontal="center" vertical="center" wrapText="1"/>
    </xf>
    <xf numFmtId="10" fontId="18" fillId="33" borderId="18" xfId="1" applyNumberFormat="1" applyFont="1" applyFill="1" applyBorder="1" applyAlignment="1">
      <alignment horizontal="center" vertical="center"/>
    </xf>
    <xf numFmtId="49" fontId="18" fillId="33" borderId="18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4" fontId="18" fillId="36" borderId="0" xfId="0" applyNumberFormat="1" applyFont="1" applyFill="1" applyAlignment="1">
      <alignment vertical="center" wrapText="1"/>
    </xf>
    <xf numFmtId="4" fontId="18" fillId="0" borderId="0" xfId="0" applyNumberFormat="1" applyFont="1"/>
    <xf numFmtId="4" fontId="18" fillId="0" borderId="0" xfId="0" applyNumberFormat="1" applyFont="1" applyFill="1"/>
    <xf numFmtId="4" fontId="18" fillId="0" borderId="0" xfId="0" applyNumberFormat="1" applyFont="1" applyFill="1" applyBorder="1"/>
    <xf numFmtId="165" fontId="18" fillId="33" borderId="14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left" vertical="center" wrapText="1"/>
    </xf>
    <xf numFmtId="0" fontId="18" fillId="33" borderId="10" xfId="1" applyNumberFormat="1" applyFont="1" applyFill="1" applyBorder="1" applyAlignment="1">
      <alignment horizontal="left" vertical="center" wrapText="1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22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2" fontId="18" fillId="0" borderId="23" xfId="0" applyNumberFormat="1" applyFont="1" applyFill="1" applyBorder="1" applyAlignment="1">
      <alignment horizontal="center" vertical="center" wrapText="1"/>
    </xf>
    <xf numFmtId="2" fontId="18" fillId="0" borderId="24" xfId="0" applyNumberFormat="1" applyFont="1" applyFill="1" applyBorder="1" applyAlignment="1">
      <alignment horizontal="center" vertical="center" wrapText="1"/>
    </xf>
    <xf numFmtId="2" fontId="18" fillId="0" borderId="27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3" Type="http://schemas.openxmlformats.org/officeDocument/2006/relationships/revisionLog" Target="revisionLog3.xml"/><Relationship Id="rId7" Type="http://schemas.openxmlformats.org/officeDocument/2006/relationships/revisionLog" Target="revisionLog111.xml"/><Relationship Id="rId2" Type="http://schemas.openxmlformats.org/officeDocument/2006/relationships/revisionLog" Target="revisionLog2.xml"/><Relationship Id="rId1" Type="http://schemas.openxmlformats.org/officeDocument/2006/relationships/revisionLog" Target="revisionLog111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81A0E588-322B-4D89-9680-552A9FF08E3E}" diskRevisions="1" revisionId="126" version="5">
  <header guid="{6116DFCF-5201-4263-9C32-EDE6C20B4C8D}" dateTime="2018-05-23T10:51:33" maxSheetId="3" userName="p" r:id="rId1">
    <sheetIdMap count="2">
      <sheetId val="1"/>
      <sheetId val="2"/>
    </sheetIdMap>
  </header>
  <header guid="{C2BCE647-9268-4B63-BEA0-FCEEBE1281A7}" dateTime="2018-05-23T10:53:20" maxSheetId="3" userName="p" r:id="rId2" minRId="1" maxRId="3">
    <sheetIdMap count="2">
      <sheetId val="1"/>
      <sheetId val="2"/>
    </sheetIdMap>
  </header>
  <header guid="{CF8EBF03-94FE-46EC-876A-F1E1A0C1ADC6}" dateTime="2018-05-23T10:57:54" maxSheetId="3" userName="p" r:id="rId3" minRId="4" maxRId="59">
    <sheetIdMap count="2">
      <sheetId val="1"/>
      <sheetId val="2"/>
    </sheetIdMap>
  </header>
  <header guid="{7FBADC0C-FF9B-4D7A-A3B7-B6895D734CEE}" dateTime="2018-05-23T11:00:34" maxSheetId="3" userName="p" r:id="rId4" minRId="65">
    <sheetIdMap count="2">
      <sheetId val="1"/>
      <sheetId val="2"/>
    </sheetIdMap>
  </header>
  <header guid="{2C9046D6-66F1-45DA-BDDC-6615E6617EBF}" dateTime="2018-05-23T11:32:59" maxSheetId="3" userName="p" r:id="rId5" minRId="71" maxRId="90">
    <sheetIdMap count="2">
      <sheetId val="1"/>
      <sheetId val="2"/>
    </sheetIdMap>
  </header>
  <header guid="{85ADA2C2-DC91-4997-A6D0-ACD9BADD5289}" dateTime="2018-05-23T11:44:20" maxSheetId="3" userName="p" r:id="rId6" minRId="91">
    <sheetIdMap count="2">
      <sheetId val="1"/>
      <sheetId val="2"/>
    </sheetIdMap>
  </header>
  <header guid="{2746C636-C584-43F5-AE38-92813E91EF34}" dateTime="2018-05-23T14:11:07" maxSheetId="3" userName="p" r:id="rId7" minRId="97" maxRId="98">
    <sheetIdMap count="2">
      <sheetId val="1"/>
      <sheetId val="2"/>
    </sheetIdMap>
  </header>
  <header guid="{68F7C371-1850-4BBC-A6D8-5C163D44B68B}" dateTime="2018-05-24T08:39:53" maxSheetId="3" userName="p" r:id="rId8" minRId="104" maxRId="110">
    <sheetIdMap count="2">
      <sheetId val="1"/>
      <sheetId val="2"/>
    </sheetIdMap>
  </header>
  <header guid="{81A0E588-322B-4D89-9680-552A9FF08E3E}" dateTime="2018-05-29T14:55:33" maxSheetId="3" userName="p" r:id="rId9" minRId="116" maxRId="1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16" sId="1" ref="A1:XFD1" action="deleteRow">
    <undo index="4" exp="area" ref3D="1" dr="$A$43:$XFD$49" dn="Z_FD0FA0AE_E6DE_45F1_87A2_6A08B0B80657_.wvu.Rows" sId="1"/>
    <undo index="2" exp="area" ref3D="1" dr="$A$15:$XFD$17" dn="Z_FD0FA0AE_E6DE_45F1_87A2_6A08B0B80657_.wvu.Rows" sId="1"/>
    <undo index="1" exp="area" ref3D="1" dr="$A$50:$XFD$1048576" dn="Z_FD0FA0AE_E6DE_45F1_87A2_6A08B0B80657_.wvu.Rows" sId="1"/>
    <undo index="0" exp="area" ref3D="1" dr="$A$4:$XFD$4" dn="Z_FD0FA0AE_E6DE_45F1_87A2_6A08B0B80657_.wvu.PrintTitles" sId="1"/>
    <undo index="0" exp="area" ref3D="1" dr="$A$1:$N$31" dn="Z_FD0FA0AE_E6DE_45F1_87A2_6A08B0B80657_.wvu.PrintArea" sId="1"/>
    <undo index="0" exp="area" ref3D="1" dr="$A$4:$XFD$4" dn="Tytuły_wydruku" sId="1"/>
    <undo index="0" exp="area" ref3D="1" dr="$A$1:$N$31" dn="Obszar_wydruku" sId="1"/>
    <rfmt sheetId="1" xfDxf="1" sqref="A1:XFD1" start="0" length="0">
      <dxf>
        <font>
          <name val="Arial"/>
          <scheme val="none"/>
        </font>
      </dxf>
    </rfmt>
    <rcc rId="0" sId="1" dxf="1">
      <nc r="A1" t="inlineStr">
        <is>
          <t xml:space="preserve">Załącznik do uchwały nr..................... Zarządu Województwa Mazowieckiego z dnia ..................... </t>
        </is>
      </nc>
      <ndxf>
        <alignment horizontal="left" vertical="center" wrapText="1" readingOrder="0"/>
        <border outline="0">
          <bottom style="thin">
            <color indexed="64"/>
          </bottom>
        </border>
      </ndxf>
    </rcc>
    <rfmt sheetId="1" sqref="B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C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D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E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F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G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H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I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J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K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L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M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N1" start="0" length="0">
      <dxf>
        <alignment horizontal="left" vertical="center" wrapText="1" readingOrder="0"/>
        <border outline="0">
          <bottom style="thin">
            <color indexed="64"/>
          </bottom>
        </border>
      </dxf>
    </rfmt>
    <rfmt sheetId="1" sqref="O1" start="0" length="0">
      <dxf>
        <numFmt numFmtId="4" formatCode="#,##0.00"/>
        <alignment vertical="center" wrapText="1" readingOrder="0"/>
      </dxf>
    </rfmt>
  </rrc>
  <rfmt sheetId="1" sqref="A6" start="0" length="0">
    <dxf>
      <fill>
        <patternFill>
          <bgColor theme="3" tint="0.79998168889431442"/>
        </patternFill>
      </fill>
    </dxf>
  </rfmt>
  <rfmt sheetId="1" sqref="B6" start="0" length="0">
    <dxf>
      <fill>
        <patternFill>
          <bgColor theme="3" tint="0.79998168889431442"/>
        </patternFill>
      </fill>
    </dxf>
  </rfmt>
  <rfmt sheetId="1" sqref="C6" start="0" length="0">
    <dxf>
      <fill>
        <patternFill>
          <bgColor theme="3" tint="0.79998168889431442"/>
        </patternFill>
      </fill>
    </dxf>
  </rfmt>
  <rfmt sheetId="1" sqref="D6" start="0" length="0">
    <dxf>
      <fill>
        <patternFill>
          <bgColor theme="3" tint="0.79998168889431442"/>
        </patternFill>
      </fill>
    </dxf>
  </rfmt>
  <rfmt sheetId="1" sqref="E6" start="0" length="0">
    <dxf>
      <fill>
        <patternFill>
          <bgColor theme="3" tint="0.79998168889431442"/>
        </patternFill>
      </fill>
    </dxf>
  </rfmt>
  <rfmt sheetId="1" sqref="F6" start="0" length="0">
    <dxf>
      <fill>
        <patternFill>
          <bgColor theme="3" tint="0.79998168889431442"/>
        </patternFill>
      </fill>
    </dxf>
  </rfmt>
  <rfmt sheetId="1" sqref="G6" start="0" length="0">
    <dxf>
      <fill>
        <patternFill>
          <bgColor theme="3" tint="0.79998168889431442"/>
        </patternFill>
      </fill>
    </dxf>
  </rfmt>
  <rcc rId="117" sId="1" odxf="1" dxf="1">
    <oc r="H6">
      <f>I6+J6</f>
    </oc>
    <nc r="H6">
      <f>I6+J6</f>
    </nc>
    <odxf>
      <fill>
        <patternFill>
          <bgColor rgb="FF92D050"/>
        </patternFill>
      </fill>
    </odxf>
    <ndxf>
      <fill>
        <patternFill>
          <bgColor theme="3" tint="0.79998168889431442"/>
        </patternFill>
      </fill>
    </ndxf>
  </rcc>
  <rfmt sheetId="1" sqref="I6" start="0" length="0">
    <dxf>
      <fill>
        <patternFill>
          <bgColor theme="3" tint="0.79998168889431442"/>
        </patternFill>
      </fill>
    </dxf>
  </rfmt>
  <rfmt sheetId="1" sqref="J6" start="0" length="0">
    <dxf>
      <numFmt numFmtId="164" formatCode="_-* #,##0.00\ [$zł-415]_-;\-* #,##0.00\ [$zł-415]_-;_-* &quot;-&quot;??\ [$zł-415]_-;_-@_-"/>
      <fill>
        <patternFill>
          <bgColor theme="3" tint="0.79998168889431442"/>
        </patternFill>
      </fill>
    </dxf>
  </rfmt>
  <rfmt sheetId="1" sqref="K6" start="0" length="0">
    <dxf>
      <fill>
        <patternFill>
          <bgColor theme="3" tint="0.79998168889431442"/>
        </patternFill>
      </fill>
    </dxf>
  </rfmt>
  <rcc rId="118" sId="1" odxf="1" dxf="1">
    <oc r="L6">
      <f>K6/92</f>
    </oc>
    <nc r="L6">
      <f>K6/92</f>
    </nc>
    <odxf>
      <fill>
        <patternFill>
          <bgColor rgb="FF92D050"/>
        </patternFill>
      </fill>
    </odxf>
    <ndxf>
      <fill>
        <patternFill>
          <bgColor theme="3" tint="0.79998168889431442"/>
        </patternFill>
      </fill>
    </ndxf>
  </rcc>
  <rfmt sheetId="1" sqref="M6" start="0" length="0">
    <dxf>
      <fill>
        <patternFill>
          <bgColor theme="3" tint="0.79998168889431442"/>
        </patternFill>
      </fill>
    </dxf>
  </rfmt>
  <rfmt sheetId="1" sqref="N6" start="0" length="0">
    <dxf>
      <fill>
        <patternFill>
          <bgColor theme="3" tint="0.79998168889431442"/>
        </patternFill>
      </fill>
    </dxf>
  </rfmt>
  <rfmt sheetId="1" sqref="A8" start="0" length="0">
    <dxf>
      <fill>
        <patternFill>
          <bgColor theme="3" tint="0.79998168889431442"/>
        </patternFill>
      </fill>
    </dxf>
  </rfmt>
  <rfmt sheetId="1" sqref="B8" start="0" length="0">
    <dxf>
      <fill>
        <patternFill>
          <bgColor theme="3" tint="0.79998168889431442"/>
        </patternFill>
      </fill>
    </dxf>
  </rfmt>
  <rfmt sheetId="1" sqref="C8" start="0" length="0">
    <dxf>
      <fill>
        <patternFill>
          <bgColor theme="3" tint="0.79998168889431442"/>
        </patternFill>
      </fill>
    </dxf>
  </rfmt>
  <rfmt sheetId="1" sqref="D8" start="0" length="0">
    <dxf>
      <fill>
        <patternFill>
          <bgColor theme="3" tint="0.79998168889431442"/>
        </patternFill>
      </fill>
    </dxf>
  </rfmt>
  <rfmt sheetId="1" sqref="E8" start="0" length="0">
    <dxf>
      <fill>
        <patternFill>
          <bgColor theme="3" tint="0.79998168889431442"/>
        </patternFill>
      </fill>
    </dxf>
  </rfmt>
  <rfmt sheetId="1" sqref="F8" start="0" length="0">
    <dxf>
      <fill>
        <patternFill>
          <bgColor theme="3" tint="0.79998168889431442"/>
        </patternFill>
      </fill>
    </dxf>
  </rfmt>
  <rfmt sheetId="1" sqref="G8" start="0" length="0">
    <dxf>
      <fill>
        <patternFill>
          <bgColor theme="3" tint="0.79998168889431442"/>
        </patternFill>
      </fill>
    </dxf>
  </rfmt>
  <rfmt sheetId="1" sqref="H8" start="0" length="0">
    <dxf>
      <fill>
        <patternFill>
          <bgColor theme="3" tint="0.79998168889431442"/>
        </patternFill>
      </fill>
    </dxf>
  </rfmt>
  <rfmt sheetId="1" sqref="I8" start="0" length="0">
    <dxf>
      <fill>
        <patternFill>
          <bgColor theme="3" tint="0.79998168889431442"/>
        </patternFill>
      </fill>
    </dxf>
  </rfmt>
  <rfmt sheetId="1" sqref="J8" start="0" length="0">
    <dxf>
      <numFmt numFmtId="164" formatCode="_-* #,##0.00\ [$zł-415]_-;\-* #,##0.00\ [$zł-415]_-;_-* &quot;-&quot;??\ [$zł-415]_-;_-@_-"/>
      <fill>
        <patternFill>
          <bgColor theme="3" tint="0.79998168889431442"/>
        </patternFill>
      </fill>
    </dxf>
  </rfmt>
  <rfmt sheetId="1" sqref="K8" start="0" length="0">
    <dxf>
      <numFmt numFmtId="2" formatCode="0.00"/>
      <fill>
        <patternFill>
          <bgColor theme="3" tint="0.79998168889431442"/>
        </patternFill>
      </fill>
    </dxf>
  </rfmt>
  <rcc rId="119" sId="1" odxf="1" dxf="1">
    <oc r="L8">
      <f>K8/92</f>
    </oc>
    <nc r="L8">
      <f>K8/92</f>
    </nc>
    <odxf>
      <fill>
        <patternFill>
          <bgColor rgb="FF92D050"/>
        </patternFill>
      </fill>
    </odxf>
    <ndxf>
      <fill>
        <patternFill>
          <bgColor theme="3" tint="0.79998168889431442"/>
        </patternFill>
      </fill>
    </ndxf>
  </rcc>
  <rfmt sheetId="1" sqref="M8" start="0" length="0">
    <dxf>
      <fill>
        <patternFill>
          <bgColor theme="3" tint="0.79998168889431442"/>
        </patternFill>
      </fill>
    </dxf>
  </rfmt>
  <rfmt sheetId="1" sqref="N8" start="0" length="0">
    <dxf>
      <fill>
        <patternFill>
          <bgColor theme="3" tint="0.79998168889431442"/>
        </patternFill>
      </fill>
    </dxf>
  </rfmt>
  <rfmt sheetId="1" sqref="A7" start="0" length="0">
    <dxf>
      <fill>
        <patternFill patternType="none">
          <bgColor indexed="65"/>
        </patternFill>
      </fill>
    </dxf>
  </rfmt>
  <rfmt sheetId="1" sqref="B7" start="0" length="0">
    <dxf>
      <fill>
        <patternFill patternType="none">
          <bgColor indexed="65"/>
        </patternFill>
      </fill>
    </dxf>
  </rfmt>
  <rfmt sheetId="1" sqref="C7" start="0" length="0">
    <dxf>
      <fill>
        <patternFill patternType="none">
          <bgColor indexed="65"/>
        </patternFill>
      </fill>
    </dxf>
  </rfmt>
  <rfmt sheetId="1" sqref="D7" start="0" length="0">
    <dxf>
      <fill>
        <patternFill patternType="none">
          <bgColor indexed="65"/>
        </patternFill>
      </fill>
    </dxf>
  </rfmt>
  <rfmt sheetId="1" sqref="E7" start="0" length="0">
    <dxf>
      <fill>
        <patternFill patternType="none">
          <bgColor indexed="65"/>
        </patternFill>
      </fill>
    </dxf>
  </rfmt>
  <rfmt sheetId="1" sqref="F7" start="0" length="0">
    <dxf>
      <fill>
        <patternFill patternType="none">
          <bgColor indexed="65"/>
        </patternFill>
      </fill>
    </dxf>
  </rfmt>
  <rfmt sheetId="1" sqref="G7" start="0" length="0">
    <dxf>
      <fill>
        <patternFill patternType="none">
          <bgColor indexed="65"/>
        </patternFill>
      </fill>
    </dxf>
  </rfmt>
  <rcc rId="120" sId="1" odxf="1" dxf="1">
    <oc r="H7">
      <f>I7+J7</f>
    </oc>
    <nc r="H7">
      <f>I7+J7</f>
    </nc>
    <ndxf>
      <fill>
        <patternFill patternType="none">
          <bgColor indexed="65"/>
        </patternFill>
      </fill>
    </ndxf>
  </rcc>
  <rfmt sheetId="1" sqref="I7" start="0" length="0">
    <dxf>
      <fill>
        <patternFill patternType="none">
          <bgColor indexed="65"/>
        </patternFill>
      </fill>
    </dxf>
  </rfmt>
  <rfmt sheetId="1" sqref="J7" start="0" length="0">
    <dxf>
      <fill>
        <patternFill patternType="none">
          <bgColor indexed="65"/>
        </patternFill>
      </fill>
    </dxf>
  </rfmt>
  <rfmt sheetId="1" sqref="K7" start="0" length="0">
    <dxf>
      <fill>
        <patternFill patternType="none">
          <bgColor indexed="65"/>
        </patternFill>
      </fill>
    </dxf>
  </rfmt>
  <rcc rId="121" sId="1" odxf="1" dxf="1">
    <oc r="L7">
      <f>K7/92</f>
    </oc>
    <nc r="L7">
      <f>K7/92</f>
    </nc>
    <ndxf>
      <fill>
        <patternFill patternType="none">
          <bgColor indexed="65"/>
        </patternFill>
      </fill>
    </ndxf>
  </rcc>
  <rfmt sheetId="1" sqref="M7" start="0" length="0">
    <dxf>
      <fill>
        <patternFill patternType="none">
          <bgColor indexed="65"/>
        </patternFill>
      </fill>
    </dxf>
  </rfmt>
  <rfmt sheetId="1" sqref="N7" start="0" length="0">
    <dxf>
      <fill>
        <patternFill patternType="none">
          <bgColor indexed="65"/>
        </patternFill>
      </fill>
    </dxf>
  </rfmt>
  <rcv guid="{FD0FA0AE-E6DE-45F1-87A2-6A08B0B80657}" action="delete"/>
  <rdn rId="0" localSheetId="1" customView="1" name="Z_FD0FA0AE_E6DE_45F1_87A2_6A08B0B80657_.wvu.PrintArea" hidden="1" oldHidden="1">
    <formula>' '!$A$1:$N$30</formula>
    <oldFormula>' '!$A$1:$N$30</oldFormula>
  </rdn>
  <rdn rId="0" localSheetId="1" customView="1" name="Z_FD0FA0AE_E6DE_45F1_87A2_6A08B0B80657_.wvu.PrintTitles" hidden="1" oldHidden="1">
    <formula>' '!$3:$3</formula>
    <oldFormula>' '!$3:$3</oldFormula>
  </rdn>
  <rdn rId="0" localSheetId="1" customView="1" name="Z_FD0FA0AE_E6DE_45F1_87A2_6A08B0B80657_.wvu.Rows" hidden="1" oldHidden="1">
    <formula>' '!$50:$1048576,' '!$14:$16,' '!$42:$49</formula>
    <oldFormula>' '!$49:$1048576,' '!$14:$16,' '!$42:$48</oldFormula>
  </rdn>
  <rdn rId="0" localSheetId="1" customView="1" name="Z_FD0FA0AE_E6DE_45F1_87A2_6A08B0B80657_.wvu.FilterData" hidden="1" oldHidden="1">
    <formula>' '!$A$4:$W$4</formula>
    <oldFormula>' '!$A$4:$W$4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04" sId="1">
    <oc r="I11">
      <f>SUM(I7:I9)</f>
    </oc>
    <nc r="I11"/>
  </rcc>
  <rcc rId="105" sId="1" odxf="1" dxf="1">
    <oc r="H7">
      <f>I7+J7</f>
    </oc>
    <nc r="H7">
      <f>I7+J7</f>
    </nc>
    <odxf>
      <fill>
        <patternFill>
          <bgColor rgb="FFFFFF00"/>
        </patternFill>
      </fill>
    </odxf>
    <ndxf>
      <fill>
        <patternFill>
          <bgColor rgb="FF92D050"/>
        </patternFill>
      </fill>
    </ndxf>
  </rcc>
  <rfmt sheetId="1" sqref="I7" start="0" length="0">
    <dxf>
      <fill>
        <patternFill>
          <bgColor rgb="FF92D050"/>
        </patternFill>
      </fill>
    </dxf>
  </rfmt>
  <rcc rId="106" sId="1" odxf="1" dxf="1">
    <oc r="H8">
      <f>I8+J8</f>
    </oc>
    <nc r="H8">
      <f>I8+J8</f>
    </nc>
    <odxf>
      <fill>
        <patternFill>
          <bgColor rgb="FFFFFF00"/>
        </patternFill>
      </fill>
    </odxf>
    <ndxf>
      <fill>
        <patternFill>
          <bgColor rgb="FF92D050"/>
        </patternFill>
      </fill>
    </ndxf>
  </rcc>
  <rfmt sheetId="1" sqref="I8" start="0" length="0">
    <dxf>
      <fill>
        <patternFill>
          <bgColor rgb="FF92D050"/>
        </patternFill>
      </fill>
    </dxf>
  </rfmt>
  <rfmt sheetId="1" sqref="H9" start="0" length="0">
    <dxf>
      <fill>
        <patternFill>
          <bgColor rgb="FF92D050"/>
        </patternFill>
      </fill>
    </dxf>
  </rfmt>
  <rfmt sheetId="1" sqref="I9" start="0" length="0">
    <dxf>
      <fill>
        <patternFill>
          <bgColor rgb="FF92D050"/>
        </patternFill>
      </fill>
    </dxf>
  </rfmt>
  <rcc rId="107" sId="1" odxf="1" dxf="1">
    <oc r="H18">
      <f>I18+J18</f>
    </oc>
    <nc r="H18">
      <f>I18+J18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I18" start="0" length="0">
    <dxf>
      <fill>
        <patternFill patternType="none">
          <bgColor indexed="65"/>
        </patternFill>
      </fill>
    </dxf>
  </rfmt>
  <rcc rId="108" sId="1" odxf="1" dxf="1">
    <oc r="H19">
      <f>I19+J19</f>
    </oc>
    <nc r="H19">
      <f>I19+J19</f>
    </nc>
    <odxf>
      <fill>
        <patternFill>
          <bgColor rgb="FFFFFF00"/>
        </patternFill>
      </fill>
    </odxf>
    <ndxf>
      <fill>
        <patternFill>
          <bgColor theme="3" tint="0.79998168889431442"/>
        </patternFill>
      </fill>
    </ndxf>
  </rcc>
  <rfmt sheetId="1" sqref="I19" start="0" length="0">
    <dxf>
      <fill>
        <patternFill>
          <bgColor theme="3" tint="0.79998168889431442"/>
        </patternFill>
      </fill>
    </dxf>
  </rfmt>
  <rcc rId="109" sId="1" odxf="1" dxf="1">
    <oc r="H20">
      <f>I20+J20</f>
    </oc>
    <nc r="H20">
      <f>I20+J20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I20" start="0" length="0">
    <dxf>
      <fill>
        <patternFill patternType="none">
          <bgColor indexed="65"/>
        </patternFill>
      </fill>
    </dxf>
  </rfmt>
  <rcc rId="110" sId="1" odxf="1" dxf="1">
    <oc r="H21">
      <f>I21+J21</f>
    </oc>
    <nc r="H21">
      <f>I21+J21</f>
    </nc>
    <odxf>
      <fill>
        <patternFill>
          <bgColor rgb="FFFFFF00"/>
        </patternFill>
      </fill>
    </odxf>
    <ndxf>
      <fill>
        <patternFill>
          <bgColor theme="3" tint="0.79998168889431442"/>
        </patternFill>
      </fill>
    </ndxf>
  </rcc>
  <rfmt sheetId="1" sqref="I21" start="0" length="0">
    <dxf>
      <fill>
        <patternFill>
          <bgColor theme="3" tint="0.79998168889431442"/>
        </patternFill>
      </fill>
    </dxf>
  </rfmt>
  <rfmt sheetId="1" sqref="H22:I22">
    <dxf>
      <fill>
        <patternFill patternType="none">
          <bgColor auto="1"/>
        </patternFill>
      </fill>
    </dxf>
  </rfmt>
  <rfmt sheetId="1" sqref="H10:I10">
    <dxf>
      <fill>
        <patternFill patternType="none">
          <bgColor auto="1"/>
        </patternFill>
      </fill>
    </dxf>
  </rfmt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97" sId="1">
    <oc r="I10">
      <f>SUM(I6:I9)</f>
    </oc>
    <nc r="I10">
      <f>SUM(I7:I9)</f>
    </nc>
  </rcc>
  <rcc rId="98" sId="1">
    <nc r="I11">
      <f>SUM(I7:I9)</f>
    </nc>
  </rcc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>
  <rcc rId="1" sId="1" numFmtId="34">
    <oc r="I7">
      <v>11110638.060000001</v>
    </oc>
    <nc r="I7">
      <v>12519028.800000001</v>
    </nc>
  </rcc>
  <rcc rId="2" sId="1" numFmtId="34">
    <oc r="H7">
      <v>12519028.800000001</v>
    </oc>
    <nc r="H7">
      <f>I7+J7</f>
    </nc>
  </rcc>
  <rcc rId="3" sId="2">
    <nc r="A26">
      <f>12/15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4" sId="2">
    <oc r="A26">
      <f>12/15</f>
    </oc>
    <nc r="A26"/>
  </rcc>
  <rcc rId="5" sId="2">
    <oc r="A2" t="inlineStr">
      <is>
        <t>RPMA.04.03.02-14-9408/17</t>
      </is>
    </oc>
    <nc r="A2"/>
  </rcc>
  <rcc rId="6" sId="2">
    <oc r="B2" t="inlineStr">
      <is>
        <t>Gmina Miasto Marki</t>
      </is>
    </oc>
    <nc r="B2"/>
  </rcc>
  <rcc rId="7" sId="2" numFmtId="4">
    <oc r="C2">
      <v>60</v>
    </oc>
    <nc r="C2"/>
  </rcc>
  <rcc rId="8" sId="2" numFmtId="4">
    <oc r="D2">
      <v>30</v>
    </oc>
    <nc r="D2"/>
  </rcc>
  <rcc rId="9" sId="2">
    <oc r="E2">
      <f>C2+D2</f>
    </oc>
    <nc r="E2"/>
  </rcc>
  <rcc rId="10" sId="2">
    <oc r="A3" t="inlineStr">
      <is>
        <t>RPMA.04.03.02-14-9444/17</t>
      </is>
    </oc>
    <nc r="A3"/>
  </rcc>
  <rcc rId="11" sId="2">
    <oc r="B3" t="inlineStr">
      <is>
        <t>Miasto Żyrardów</t>
      </is>
    </oc>
    <nc r="B3"/>
  </rcc>
  <rcc rId="12" sId="2" numFmtId="4">
    <oc r="C3">
      <v>56</v>
    </oc>
    <nc r="C3"/>
  </rcc>
  <rcc rId="13" sId="2" numFmtId="4">
    <oc r="D3">
      <v>29</v>
    </oc>
    <nc r="D3"/>
  </rcc>
  <rcc rId="14" sId="2">
    <oc r="E3">
      <f>C3+D3</f>
    </oc>
    <nc r="E3"/>
  </rcc>
  <rcc rId="15" sId="2">
    <oc r="A4" t="inlineStr">
      <is>
        <t>RPMA.04.03.02-14-9538/17</t>
      </is>
    </oc>
    <nc r="A4"/>
  </rcc>
  <rcc rId="16" sId="2">
    <oc r="B4" t="inlineStr">
      <is>
        <t xml:space="preserve">Gmina Jabłonna </t>
      </is>
    </oc>
    <nc r="B4"/>
  </rcc>
  <rcc rId="17" sId="2" numFmtId="4">
    <oc r="C4">
      <v>54</v>
    </oc>
    <nc r="C4"/>
  </rcc>
  <rcc rId="18" sId="2" numFmtId="4">
    <oc r="D4">
      <v>25</v>
    </oc>
    <nc r="D4"/>
  </rcc>
  <rcc rId="19" sId="2">
    <oc r="E4">
      <f>C4+D4</f>
    </oc>
    <nc r="E4"/>
  </rcc>
  <rcc rId="20" sId="2">
    <oc r="A5" t="inlineStr">
      <is>
        <t>RPMA.04.03.02-14-9482/17</t>
      </is>
    </oc>
    <nc r="A5"/>
  </rcc>
  <rcc rId="21" sId="2">
    <oc r="B5" t="inlineStr">
      <is>
        <t>Gmina Nadarzyn</t>
      </is>
    </oc>
    <nc r="B5"/>
  </rcc>
  <rcc rId="22" sId="2" numFmtId="4">
    <oc r="C5">
      <v>53</v>
    </oc>
    <nc r="C5"/>
  </rcc>
  <rcc rId="23" sId="2" numFmtId="4">
    <oc r="D5">
      <v>25</v>
    </oc>
    <nc r="D5"/>
  </rcc>
  <rcc rId="24" sId="2">
    <oc r="E5">
      <f>C5+D5</f>
    </oc>
    <nc r="E5"/>
  </rcc>
  <rcc rId="25" sId="2">
    <oc r="A6" t="inlineStr">
      <is>
        <t>RPMA.04.03.02-14-9481/17</t>
      </is>
    </oc>
    <nc r="A6"/>
  </rcc>
  <rcc rId="26" sId="2">
    <oc r="B6" t="inlineStr">
      <is>
        <t>Gmina Ożarów Mazowiecki</t>
      </is>
    </oc>
    <nc r="B6"/>
  </rcc>
  <rcc rId="27" sId="2" numFmtId="4">
    <oc r="C6">
      <v>50</v>
    </oc>
    <nc r="C6"/>
  </rcc>
  <rcc rId="28" sId="2" numFmtId="4">
    <oc r="D6">
      <v>27</v>
    </oc>
    <nc r="D6"/>
  </rcc>
  <rcc rId="29" sId="2">
    <oc r="E6">
      <f>C6+D6</f>
    </oc>
    <nc r="E6"/>
  </rcc>
  <rcc rId="30" sId="2">
    <oc r="A7" t="inlineStr">
      <is>
        <t>RPMA.04.03.02-14-9529/17</t>
      </is>
    </oc>
    <nc r="A7"/>
  </rcc>
  <rcc rId="31" sId="2">
    <oc r="B7" t="inlineStr">
      <is>
        <t>Gmina Brwinów</t>
      </is>
    </oc>
    <nc r="B7"/>
  </rcc>
  <rcc rId="32" sId="2" numFmtId="4">
    <oc r="C7">
      <v>47</v>
    </oc>
    <nc r="C7"/>
  </rcc>
  <rcc rId="33" sId="2" numFmtId="4">
    <oc r="D7">
      <v>20</v>
    </oc>
    <nc r="D7"/>
  </rcc>
  <rcc rId="34" sId="2">
    <oc r="E7">
      <f>C7+D7</f>
    </oc>
    <nc r="E7"/>
  </rcc>
  <rcc rId="35" sId="2">
    <oc r="A8" t="inlineStr">
      <is>
        <t>RPMA.04.03.02-14-9453/17</t>
      </is>
    </oc>
    <nc r="A8"/>
  </rcc>
  <rcc rId="36" sId="2">
    <oc r="B8" t="inlineStr">
      <is>
        <t>Gmina Wiązowna</t>
      </is>
    </oc>
    <nc r="B8"/>
  </rcc>
  <rcc rId="37" sId="2" numFmtId="4">
    <oc r="C8">
      <v>44</v>
    </oc>
    <nc r="C8"/>
  </rcc>
  <rcc rId="38" sId="2" numFmtId="4">
    <oc r="D8">
      <v>19</v>
    </oc>
    <nc r="D8"/>
  </rcc>
  <rcc rId="39" sId="2">
    <oc r="E8">
      <f>C8+D8</f>
    </oc>
    <nc r="E8"/>
  </rcc>
  <rcc rId="40" sId="2">
    <oc r="A9" t="inlineStr">
      <is>
        <t>RPMA.04.03.02-14-9525/17</t>
      </is>
    </oc>
    <nc r="A9"/>
  </rcc>
  <rcc rId="41" sId="2">
    <oc r="B9" t="inlineStr">
      <is>
        <t>Gmina Miejska Legionowo</t>
      </is>
    </oc>
    <nc r="B9"/>
  </rcc>
  <rcc rId="42" sId="2" numFmtId="4">
    <oc r="C9">
      <v>43</v>
    </oc>
    <nc r="C9"/>
  </rcc>
  <rcc rId="43" sId="2" numFmtId="4">
    <oc r="D9">
      <v>20</v>
    </oc>
    <nc r="D9"/>
  </rcc>
  <rcc rId="44" sId="2">
    <oc r="E9">
      <f>C9+D9</f>
    </oc>
    <nc r="E9"/>
  </rcc>
  <rcc rId="45" sId="2">
    <oc r="A10" t="inlineStr">
      <is>
        <t>RPMA.04.03.02-14-9573/17</t>
      </is>
    </oc>
    <nc r="A10"/>
  </rcc>
  <rcc rId="46" sId="2">
    <oc r="B10" t="inlineStr">
      <is>
        <t>Gmina Lesznowola</t>
      </is>
    </oc>
    <nc r="B10"/>
  </rcc>
  <rcc rId="47" sId="2" numFmtId="4">
    <oc r="C10">
      <v>24</v>
    </oc>
    <nc r="C10"/>
  </rcc>
  <rcc rId="48" sId="2" numFmtId="4">
    <oc r="D10">
      <v>18</v>
    </oc>
    <nc r="D10"/>
  </rcc>
  <rcc rId="49" sId="2">
    <oc r="E10">
      <f>C10+D10</f>
    </oc>
    <nc r="E10"/>
  </rcc>
  <rcc rId="50" sId="2">
    <oc r="A11" t="inlineStr">
      <is>
        <t>RPMA.04.03.02-14-9430/17</t>
      </is>
    </oc>
    <nc r="A11"/>
  </rcc>
  <rcc rId="51" sId="2">
    <oc r="B11" t="inlineStr">
      <is>
        <t>Miasto Otwock</t>
      </is>
    </oc>
    <nc r="B11"/>
  </rcc>
  <rcc rId="52" sId="2" numFmtId="4">
    <oc r="C11">
      <v>22</v>
    </oc>
    <nc r="C11"/>
  </rcc>
  <rcc rId="53" sId="2" numFmtId="4">
    <oc r="D11">
      <v>16</v>
    </oc>
    <nc r="D11"/>
  </rcc>
  <rcc rId="54" sId="2">
    <oc r="E11">
      <f>C11+D11</f>
    </oc>
    <nc r="E11"/>
  </rcc>
  <rcc rId="55" sId="2">
    <oc r="A1" t="inlineStr">
      <is>
        <t>k</t>
      </is>
    </oc>
    <nc r="A1"/>
  </rcc>
  <rcc rId="56" sId="2">
    <oc r="B1" t="inlineStr">
      <is>
        <t>k</t>
      </is>
    </oc>
    <nc r="B1"/>
  </rcc>
  <rcc rId="57" sId="2">
    <oc r="C1" t="inlineStr">
      <is>
        <t>k</t>
      </is>
    </oc>
    <nc r="C1"/>
  </rcc>
  <rcc rId="58" sId="2">
    <oc r="D1" t="inlineStr">
      <is>
        <t>k</t>
      </is>
    </oc>
    <nc r="D1"/>
  </rcc>
  <rcc rId="59" sId="2">
    <oc r="E1" t="inlineStr">
      <is>
        <t>k</t>
      </is>
    </oc>
    <nc r="E1"/>
  </rcc>
  <rfmt sheetId="2" sqref="A1:XFD1048576">
    <dxf>
      <fill>
        <patternFill patternType="none">
          <bgColor auto="1"/>
        </patternFill>
      </fill>
    </dxf>
  </rfmt>
  <rfmt sheetId="2" sqref="A1:A11" start="0" length="0">
    <dxf>
      <border>
        <left/>
      </border>
    </dxf>
  </rfmt>
  <rfmt sheetId="2" sqref="D1:D11" start="0" length="0">
    <dxf>
      <border>
        <right/>
      </border>
    </dxf>
  </rfmt>
  <rfmt sheetId="2" sqref="A11:D11" start="0" length="0">
    <dxf>
      <border>
        <bottom/>
      </border>
    </dxf>
  </rfmt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4.xml><?xml version="1.0" encoding="utf-8"?>
<revisions xmlns="http://schemas.openxmlformats.org/spreadsheetml/2006/main" xmlns:r="http://schemas.openxmlformats.org/officeDocument/2006/relationships">
  <rcc rId="65" sId="1" numFmtId="34">
    <oc r="I7">
      <v>12519028.800000001</v>
    </oc>
    <nc r="I7">
      <v>11110638.060000001</v>
    </nc>
  </rcc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revisionLog5.xml><?xml version="1.0" encoding="utf-8"?>
<revisions xmlns="http://schemas.openxmlformats.org/spreadsheetml/2006/main" xmlns:r="http://schemas.openxmlformats.org/officeDocument/2006/relationships">
  <rcc rId="71" sId="1" numFmtId="34">
    <oc r="I7">
      <v>11110638.060000001</v>
    </oc>
    <nc r="I7">
      <v>12519028.800000001</v>
    </nc>
  </rcc>
  <rcc rId="72" sId="1" numFmtId="34">
    <oc r="I8">
      <v>12466979.716700001</v>
    </oc>
    <nc r="I8">
      <v>14047301.09</v>
    </nc>
  </rcc>
  <rcc rId="73" sId="1" numFmtId="34">
    <oc r="I18">
      <v>11412219.789999999</v>
    </oc>
    <nc r="I18">
      <v>12858839.199999999</v>
    </nc>
  </rcc>
  <rcc rId="74" sId="1" numFmtId="34">
    <oc r="I19">
      <v>3609313.0532</v>
    </oc>
    <nc r="I19">
      <v>4066831.61</v>
    </nc>
  </rcc>
  <rcc rId="75" sId="1" numFmtId="34">
    <oc r="I20">
      <v>8767110.2542000003</v>
    </oc>
    <nc r="I20">
      <v>9878434.0899999999</v>
    </nc>
  </rcc>
  <rcc rId="76" sId="1" numFmtId="34">
    <oc r="I21">
      <v>5925771.6293000001</v>
    </oc>
    <nc r="I21">
      <v>6676925.7800000003</v>
    </nc>
  </rcc>
  <rcc rId="77" sId="1" numFmtId="34">
    <oc r="I28">
      <v>1108258.9774</v>
    </oc>
    <nc r="I28">
      <v>1248742.51</v>
    </nc>
  </rcc>
  <rcc rId="78" sId="1" numFmtId="34">
    <oc r="H8">
      <v>14047301.09</v>
    </oc>
    <nc r="H8">
      <f>I8+J8</f>
    </nc>
  </rcc>
  <rcc rId="79" sId="1" numFmtId="34">
    <oc r="H18">
      <v>12858839.199999999</v>
    </oc>
    <nc r="H18">
      <f>I18+J18</f>
    </nc>
  </rcc>
  <rcc rId="80" sId="1" numFmtId="34">
    <oc r="H19">
      <v>4066831.61</v>
    </oc>
    <nc r="H19">
      <f>I19+J19</f>
    </nc>
  </rcc>
  <rcc rId="81" sId="1" numFmtId="34">
    <oc r="H20">
      <v>9878434.0899999999</v>
    </oc>
    <nc r="H20">
      <f>I20+J20</f>
    </nc>
  </rcc>
  <rcc rId="82" sId="1" numFmtId="34">
    <oc r="H21">
      <v>6676925.7800000003</v>
    </oc>
    <nc r="H21">
      <f>I21+J21</f>
    </nc>
  </rcc>
  <rcc rId="83" sId="1" numFmtId="11">
    <oc r="H28">
      <v>1248742.51</v>
    </oc>
    <nc r="H28">
      <f>I28+J28</f>
    </nc>
  </rcc>
  <rcc rId="84" sId="1">
    <nc r="O8">
      <f>H8/G8</f>
    </nc>
  </rcc>
  <rcc rId="85" sId="1">
    <oc r="O8">
      <f>H8/G8</f>
    </oc>
    <nc r="O8"/>
  </rcc>
  <rcc rId="86" sId="1">
    <nc r="I11">
      <f>I7+I8+I9</f>
    </nc>
  </rcc>
  <rcc rId="87" sId="1">
    <oc r="I11">
      <f>I7+I8+I9</f>
    </oc>
    <nc r="I11">
      <f>J7+J8</f>
    </nc>
  </rcc>
  <rfmt sheetId="1" sqref="H18:I22">
    <dxf>
      <fill>
        <patternFill>
          <bgColor rgb="FFFFFF00"/>
        </patternFill>
      </fill>
    </dxf>
  </rfmt>
  <rfmt sheetId="1" sqref="H7:J10">
    <dxf>
      <fill>
        <patternFill>
          <bgColor rgb="FFFFFF00"/>
        </patternFill>
      </fill>
    </dxf>
  </rfmt>
  <rcc rId="88" sId="1">
    <oc r="I11">
      <f>J7+J8</f>
    </oc>
    <nc r="I11"/>
  </rcc>
  <rfmt sheetId="1" sqref="J7:J9">
    <dxf>
      <fill>
        <patternFill>
          <bgColor rgb="FF92D050"/>
        </patternFill>
      </fill>
    </dxf>
  </rfmt>
  <rfmt sheetId="1" sqref="J10">
    <dxf>
      <fill>
        <patternFill patternType="none">
          <bgColor auto="1"/>
        </patternFill>
      </fill>
    </dxf>
  </rfmt>
  <rcc rId="89" sId="1">
    <nc r="I11">
      <f>I7:I9</f>
    </nc>
  </rcc>
  <rcc rId="90" sId="1">
    <oc r="I11">
      <f>I7:I9</f>
    </oc>
    <nc r="I11">
      <f>SUM(I7:I9)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1" sId="1">
    <oc r="I11">
      <f>SUM(I7:I9)</f>
    </oc>
    <nc r="I11"/>
  </rcc>
  <rcv guid="{FD0FA0AE-E6DE-45F1-87A2-6A08B0B80657}" action="delete"/>
  <rdn rId="0" localSheetId="1" customView="1" name="Z_FD0FA0AE_E6DE_45F1_87A2_6A08B0B80657_.wvu.PrintArea" hidden="1" oldHidden="1">
    <formula>' '!$A$1:$N$31</formula>
    <oldFormula>' '!$A$1:$N$31</oldFormula>
  </rdn>
  <rdn rId="0" localSheetId="1" customView="1" name="Z_FD0FA0AE_E6DE_45F1_87A2_6A08B0B80657_.wvu.PrintTitles" hidden="1" oldHidden="1">
    <formula>' '!$4:$4</formula>
    <oldFormula>' '!$4:$4</oldFormula>
  </rdn>
  <rdn rId="0" localSheetId="1" customView="1" name="Z_FD0FA0AE_E6DE_45F1_87A2_6A08B0B80657_.wvu.Rows" hidden="1" oldHidden="1">
    <formula>' '!$50:$1048576,' '!$15:$17,' '!$43:$49</formula>
    <oldFormula>' '!$50:$1048576,' '!$15:$17,' '!$43:$49</oldFormula>
  </rdn>
  <rdn rId="0" localSheetId="1" customView="1" name="Z_FD0FA0AE_E6DE_45F1_87A2_6A08B0B80657_.wvu.FilterData" hidden="1" oldHidden="1">
    <formula>' '!$A$5:$W$5</formula>
    <oldFormula>' '!$A$5:$W$5</oldFormula>
  </rdn>
  <rdn rId="0" localSheetId="2" customView="1" name="Z_FD0FA0AE_E6DE_45F1_87A2_6A08B0B80657_.wvu.FilterData" hidden="1" oldHidden="1">
    <formula>Arkusz1!$A$1:$E$1</formula>
    <oldFormula>Arkusz1!$A$1:$E$1</oldFormula>
  </rdn>
  <rcv guid="{FD0FA0AE-E6DE-45F1-87A2-6A08B0B8065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8"/>
  <sheetViews>
    <sheetView showGridLines="0" tabSelected="1" view="pageBreakPreview" zoomScale="70" zoomScaleNormal="40" zoomScaleSheetLayoutView="70" workbookViewId="0">
      <selection sqref="A1:N1"/>
    </sheetView>
  </sheetViews>
  <sheetFormatPr defaultColWidth="9" defaultRowHeight="0" customHeight="1" zeroHeight="1"/>
  <cols>
    <col min="1" max="1" width="7.125" style="2" customWidth="1"/>
    <col min="2" max="2" width="19.375" style="2" customWidth="1"/>
    <col min="3" max="3" width="24.25" style="3" customWidth="1"/>
    <col min="4" max="4" width="89.875" style="3" customWidth="1"/>
    <col min="5" max="5" width="28.625" style="3" customWidth="1"/>
    <col min="6" max="6" width="17.25" style="3" customWidth="1"/>
    <col min="7" max="7" width="17.625" style="3" bestFit="1" customWidth="1"/>
    <col min="8" max="8" width="17.625" style="3" customWidth="1"/>
    <col min="9" max="9" width="17.25" style="3" customWidth="1"/>
    <col min="10" max="10" width="16.75" style="3" customWidth="1"/>
    <col min="11" max="11" width="16" style="3" customWidth="1"/>
    <col min="12" max="14" width="17.75" style="1" customWidth="1"/>
    <col min="15" max="15" width="17" style="78" customWidth="1"/>
    <col min="16" max="16" width="13" style="1" bestFit="1" customWidth="1"/>
    <col min="17" max="17" width="19.25" style="1" customWidth="1"/>
    <col min="18" max="18" width="8.75" style="1"/>
    <col min="19" max="19" width="25.75" style="1" customWidth="1"/>
    <col min="20" max="20" width="8.75" style="1"/>
    <col min="21" max="21" width="9.375" style="1" bestFit="1" customWidth="1"/>
    <col min="22" max="23" width="9.125" style="1" bestFit="1" customWidth="1"/>
    <col min="24" max="16384" width="9" style="1"/>
  </cols>
  <sheetData>
    <row r="1" spans="1:23" s="46" customFormat="1" ht="62.25" customHeight="1">
      <c r="A1" s="97" t="s">
        <v>71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7"/>
    </row>
    <row r="2" spans="1:23" ht="69.75" customHeight="1">
      <c r="A2" s="91" t="s">
        <v>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  <c r="M2" s="35"/>
      <c r="N2" s="35"/>
      <c r="O2" s="76"/>
    </row>
    <row r="3" spans="1:23" ht="76.5" customHeight="1">
      <c r="A3" s="15" t="s">
        <v>17</v>
      </c>
      <c r="B3" s="15" t="s">
        <v>21</v>
      </c>
      <c r="C3" s="15" t="s">
        <v>18</v>
      </c>
      <c r="D3" s="15" t="s">
        <v>0</v>
      </c>
      <c r="E3" s="15" t="s">
        <v>2</v>
      </c>
      <c r="F3" s="15" t="s">
        <v>27</v>
      </c>
      <c r="G3" s="15" t="s">
        <v>1</v>
      </c>
      <c r="H3" s="15" t="s">
        <v>22</v>
      </c>
      <c r="I3" s="15" t="s">
        <v>23</v>
      </c>
      <c r="J3" s="15" t="s">
        <v>24</v>
      </c>
      <c r="K3" s="15" t="s">
        <v>20</v>
      </c>
      <c r="L3" s="16" t="s">
        <v>68</v>
      </c>
      <c r="M3" s="16" t="s">
        <v>26</v>
      </c>
      <c r="N3" s="15" t="s">
        <v>69</v>
      </c>
      <c r="O3" s="76"/>
    </row>
    <row r="4" spans="1:23" ht="26.45" customHeight="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8" t="s">
        <v>15</v>
      </c>
      <c r="N4" s="17" t="s">
        <v>16</v>
      </c>
    </row>
    <row r="5" spans="1:23" ht="57.75" customHeight="1">
      <c r="A5" s="8" t="s">
        <v>3</v>
      </c>
      <c r="B5" s="10" t="s">
        <v>25</v>
      </c>
      <c r="C5" s="5" t="s">
        <v>31</v>
      </c>
      <c r="D5" s="11" t="s">
        <v>51</v>
      </c>
      <c r="E5" s="6" t="s">
        <v>32</v>
      </c>
      <c r="F5" s="7">
        <v>75389661.950000003</v>
      </c>
      <c r="G5" s="7">
        <v>75087325.25</v>
      </c>
      <c r="H5" s="7">
        <v>60069860.200000003</v>
      </c>
      <c r="I5" s="7">
        <v>60069860.200000003</v>
      </c>
      <c r="J5" s="4">
        <v>0</v>
      </c>
      <c r="K5" s="36">
        <v>90</v>
      </c>
      <c r="L5" s="12">
        <f>K5/92</f>
        <v>0.97826086956521741</v>
      </c>
      <c r="M5" s="34" t="s">
        <v>66</v>
      </c>
      <c r="N5" s="12" t="s">
        <v>70</v>
      </c>
    </row>
    <row r="6" spans="1:23" ht="57" customHeight="1">
      <c r="A6" s="14" t="s">
        <v>4</v>
      </c>
      <c r="B6" s="19" t="s">
        <v>25</v>
      </c>
      <c r="C6" s="20" t="s">
        <v>35</v>
      </c>
      <c r="D6" s="21" t="s">
        <v>52</v>
      </c>
      <c r="E6" s="22" t="s">
        <v>36</v>
      </c>
      <c r="F6" s="23">
        <v>15648786</v>
      </c>
      <c r="G6" s="23">
        <v>15648786</v>
      </c>
      <c r="H6" s="23">
        <f>I6+J6</f>
        <v>13927419.540000001</v>
      </c>
      <c r="I6" s="23">
        <v>12519028.800000001</v>
      </c>
      <c r="J6" s="23">
        <v>1408390.74</v>
      </c>
      <c r="K6" s="24">
        <v>85</v>
      </c>
      <c r="L6" s="25">
        <f>K6/92</f>
        <v>0.92391304347826086</v>
      </c>
      <c r="M6" s="33" t="s">
        <v>66</v>
      </c>
      <c r="N6" s="25" t="s">
        <v>70</v>
      </c>
    </row>
    <row r="7" spans="1:23" ht="57.75" customHeight="1">
      <c r="A7" s="8" t="s">
        <v>5</v>
      </c>
      <c r="B7" s="90" t="s">
        <v>25</v>
      </c>
      <c r="C7" s="5" t="s">
        <v>49</v>
      </c>
      <c r="D7" s="11" t="s">
        <v>53</v>
      </c>
      <c r="E7" s="6" t="s">
        <v>50</v>
      </c>
      <c r="F7" s="7">
        <v>17559126.370000001</v>
      </c>
      <c r="G7" s="7">
        <v>17559126.370000001</v>
      </c>
      <c r="H7" s="7">
        <f>I7+J7</f>
        <v>15627622.463300001</v>
      </c>
      <c r="I7" s="7">
        <v>14047301.09</v>
      </c>
      <c r="J7" s="4">
        <v>1580321.3733000001</v>
      </c>
      <c r="K7" s="36">
        <v>79</v>
      </c>
      <c r="L7" s="12">
        <f>K7/92</f>
        <v>0.85869565217391308</v>
      </c>
      <c r="M7" s="34" t="s">
        <v>66</v>
      </c>
      <c r="N7" s="12" t="s">
        <v>70</v>
      </c>
    </row>
    <row r="8" spans="1:23" ht="57" customHeight="1">
      <c r="A8" s="14" t="s">
        <v>6</v>
      </c>
      <c r="B8" s="19" t="s">
        <v>25</v>
      </c>
      <c r="C8" s="20" t="s">
        <v>41</v>
      </c>
      <c r="D8" s="21" t="s">
        <v>72</v>
      </c>
      <c r="E8" s="22" t="s">
        <v>42</v>
      </c>
      <c r="F8" s="23">
        <v>8629331.8200000003</v>
      </c>
      <c r="G8" s="23">
        <v>8629331.8200000003</v>
      </c>
      <c r="H8" s="23">
        <v>6903465.4500000002</v>
      </c>
      <c r="I8" s="23">
        <v>6903465.4500000002</v>
      </c>
      <c r="J8" s="23">
        <v>0</v>
      </c>
      <c r="K8" s="24">
        <v>78</v>
      </c>
      <c r="L8" s="25">
        <f>K8/92</f>
        <v>0.84782608695652173</v>
      </c>
      <c r="M8" s="33" t="s">
        <v>66</v>
      </c>
      <c r="N8" s="25" t="s">
        <v>70</v>
      </c>
    </row>
    <row r="9" spans="1:23" s="43" customFormat="1" ht="14.25">
      <c r="A9" s="102"/>
      <c r="B9" s="102"/>
      <c r="C9" s="102"/>
      <c r="D9" s="103"/>
      <c r="E9" s="10" t="s">
        <v>19</v>
      </c>
      <c r="F9" s="7">
        <f>SUM(F5:F8)</f>
        <v>117226906.14000002</v>
      </c>
      <c r="G9" s="7">
        <f>SUM(G5:G8)</f>
        <v>116924569.44</v>
      </c>
      <c r="H9" s="7">
        <f>SUM(H5:H8)</f>
        <v>96528367.653300017</v>
      </c>
      <c r="I9" s="7">
        <f>SUM(I6:I8)</f>
        <v>33469795.34</v>
      </c>
      <c r="J9" s="4">
        <f>SUM(J5:J8)</f>
        <v>2988712.1133000003</v>
      </c>
      <c r="K9" s="107"/>
      <c r="L9" s="108"/>
      <c r="M9" s="108"/>
      <c r="N9" s="109"/>
      <c r="O9" s="79"/>
    </row>
    <row r="10" spans="1:23" s="43" customFormat="1" ht="14.25">
      <c r="A10" s="27"/>
      <c r="B10" s="27"/>
      <c r="C10" s="51"/>
      <c r="D10" s="52"/>
      <c r="E10" s="13"/>
      <c r="F10" s="29"/>
      <c r="G10" s="29"/>
      <c r="H10" s="29"/>
      <c r="I10" s="29"/>
      <c r="J10" s="30"/>
      <c r="K10" s="53"/>
      <c r="L10" s="31"/>
      <c r="M10" s="32"/>
      <c r="N10" s="31"/>
      <c r="O10" s="79"/>
    </row>
    <row r="11" spans="1:23" ht="24.75" customHeight="1">
      <c r="A11" s="94" t="s">
        <v>67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26"/>
      <c r="N11" s="26"/>
    </row>
    <row r="12" spans="1:23" ht="75">
      <c r="A12" s="15" t="s">
        <v>17</v>
      </c>
      <c r="B12" s="15" t="s">
        <v>21</v>
      </c>
      <c r="C12" s="15" t="s">
        <v>18</v>
      </c>
      <c r="D12" s="15" t="s">
        <v>0</v>
      </c>
      <c r="E12" s="15" t="s">
        <v>2</v>
      </c>
      <c r="F12" s="15" t="s">
        <v>27</v>
      </c>
      <c r="G12" s="15" t="s">
        <v>1</v>
      </c>
      <c r="H12" s="15" t="s">
        <v>22</v>
      </c>
      <c r="I12" s="15" t="s">
        <v>23</v>
      </c>
      <c r="J12" s="15" t="s">
        <v>24</v>
      </c>
      <c r="K12" s="15" t="s">
        <v>20</v>
      </c>
      <c r="L12" s="16" t="s">
        <v>68</v>
      </c>
      <c r="M12" s="16" t="s">
        <v>26</v>
      </c>
      <c r="N12" s="15" t="s">
        <v>69</v>
      </c>
    </row>
    <row r="13" spans="1:23" ht="24.75" customHeight="1">
      <c r="A13" s="17" t="s">
        <v>3</v>
      </c>
      <c r="B13" s="17" t="s">
        <v>4</v>
      </c>
      <c r="C13" s="17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 t="s">
        <v>12</v>
      </c>
      <c r="K13" s="17" t="s">
        <v>13</v>
      </c>
      <c r="L13" s="17" t="s">
        <v>14</v>
      </c>
      <c r="M13" s="18" t="s">
        <v>15</v>
      </c>
      <c r="N13" s="17" t="s">
        <v>16</v>
      </c>
    </row>
    <row r="14" spans="1:23" ht="0" hidden="1" customHeight="1"/>
    <row r="15" spans="1:23" ht="0" hidden="1" customHeight="1"/>
    <row r="16" spans="1:23" ht="0" hidden="1" customHeight="1"/>
    <row r="17" spans="1:17" ht="64.5" customHeight="1">
      <c r="A17" s="8" t="s">
        <v>7</v>
      </c>
      <c r="B17" s="10" t="s">
        <v>25</v>
      </c>
      <c r="C17" s="5" t="s">
        <v>39</v>
      </c>
      <c r="D17" s="11" t="s">
        <v>54</v>
      </c>
      <c r="E17" s="6" t="s">
        <v>40</v>
      </c>
      <c r="F17" s="7">
        <v>16073549</v>
      </c>
      <c r="G17" s="7">
        <v>16073549</v>
      </c>
      <c r="H17" s="7">
        <f>I17+J17</f>
        <v>14305458.609999999</v>
      </c>
      <c r="I17" s="7">
        <v>12858839.199999999</v>
      </c>
      <c r="J17" s="7">
        <v>1446619.41</v>
      </c>
      <c r="K17" s="36">
        <v>77</v>
      </c>
      <c r="L17" s="12">
        <f>K17/92</f>
        <v>0.83695652173913049</v>
      </c>
      <c r="M17" s="34" t="s">
        <v>66</v>
      </c>
      <c r="N17" s="12" t="s">
        <v>70</v>
      </c>
    </row>
    <row r="18" spans="1:17" ht="57" customHeight="1">
      <c r="A18" s="14" t="s">
        <v>8</v>
      </c>
      <c r="B18" s="19" t="s">
        <v>25</v>
      </c>
      <c r="C18" s="20" t="s">
        <v>43</v>
      </c>
      <c r="D18" s="21" t="s">
        <v>55</v>
      </c>
      <c r="E18" s="22" t="s">
        <v>44</v>
      </c>
      <c r="F18" s="23">
        <v>5129186.05</v>
      </c>
      <c r="G18" s="23">
        <v>5083539.5199999996</v>
      </c>
      <c r="H18" s="23">
        <f>I18+J18</f>
        <v>4524350.1667999998</v>
      </c>
      <c r="I18" s="23">
        <v>4066831.61</v>
      </c>
      <c r="J18" s="23">
        <v>457518.55679999996</v>
      </c>
      <c r="K18" s="24">
        <v>67</v>
      </c>
      <c r="L18" s="25">
        <f>K18/92</f>
        <v>0.72826086956521741</v>
      </c>
      <c r="M18" s="33" t="s">
        <v>66</v>
      </c>
      <c r="N18" s="25" t="s">
        <v>70</v>
      </c>
    </row>
    <row r="19" spans="1:17" ht="64.5" customHeight="1">
      <c r="A19" s="8" t="s">
        <v>9</v>
      </c>
      <c r="B19" s="10" t="s">
        <v>25</v>
      </c>
      <c r="C19" s="5" t="s">
        <v>37</v>
      </c>
      <c r="D19" s="11" t="s">
        <v>56</v>
      </c>
      <c r="E19" s="6" t="s">
        <v>38</v>
      </c>
      <c r="F19" s="7">
        <v>12348042.619999999</v>
      </c>
      <c r="G19" s="7">
        <v>12348042.619999999</v>
      </c>
      <c r="H19" s="7">
        <f>I19+J19</f>
        <v>10989757.925799999</v>
      </c>
      <c r="I19" s="7">
        <v>9878434.0899999999</v>
      </c>
      <c r="J19" s="7">
        <v>1111323.8358</v>
      </c>
      <c r="K19" s="36">
        <v>63</v>
      </c>
      <c r="L19" s="12">
        <f>K19/92</f>
        <v>0.68478260869565222</v>
      </c>
      <c r="M19" s="34" t="s">
        <v>66</v>
      </c>
      <c r="N19" s="12" t="s">
        <v>70</v>
      </c>
    </row>
    <row r="20" spans="1:17" ht="57" customHeight="1">
      <c r="A20" s="14" t="s">
        <v>10</v>
      </c>
      <c r="B20" s="19" t="s">
        <v>25</v>
      </c>
      <c r="C20" s="20" t="s">
        <v>45</v>
      </c>
      <c r="D20" s="21" t="s">
        <v>57</v>
      </c>
      <c r="E20" s="22" t="s">
        <v>46</v>
      </c>
      <c r="F20" s="23">
        <v>8346157.2300000004</v>
      </c>
      <c r="G20" s="23">
        <v>8346157.2300000004</v>
      </c>
      <c r="H20" s="23">
        <f>I20+J20</f>
        <v>7428079.9307000004</v>
      </c>
      <c r="I20" s="23">
        <v>6676925.7800000003</v>
      </c>
      <c r="J20" s="23">
        <v>751154.1507</v>
      </c>
      <c r="K20" s="72">
        <v>63</v>
      </c>
      <c r="L20" s="25">
        <f>K20/92</f>
        <v>0.68478260869565222</v>
      </c>
      <c r="M20" s="74" t="s">
        <v>66</v>
      </c>
      <c r="N20" s="73" t="s">
        <v>70</v>
      </c>
    </row>
    <row r="21" spans="1:17" s="43" customFormat="1" ht="33" customHeight="1">
      <c r="A21" s="101"/>
      <c r="B21" s="102"/>
      <c r="C21" s="102"/>
      <c r="D21" s="103"/>
      <c r="E21" s="6" t="s">
        <v>19</v>
      </c>
      <c r="F21" s="7">
        <f>SUM(F17:F20)</f>
        <v>41896934.900000006</v>
      </c>
      <c r="G21" s="7">
        <f>SUM(G17:G20)</f>
        <v>41851288.370000005</v>
      </c>
      <c r="H21" s="7">
        <f>SUM(H17:H20)</f>
        <v>37247646.633299999</v>
      </c>
      <c r="I21" s="7">
        <f>SUM(I17:I20)</f>
        <v>33481030.68</v>
      </c>
      <c r="J21" s="7">
        <f>SUM(J17:J20)</f>
        <v>3766615.9533000002</v>
      </c>
      <c r="K21" s="104"/>
      <c r="L21" s="105"/>
      <c r="M21" s="105"/>
      <c r="N21" s="106"/>
      <c r="O21" s="79"/>
    </row>
    <row r="22" spans="1:17" s="45" customFormat="1" ht="33" customHeight="1">
      <c r="A22" s="27"/>
      <c r="B22" s="27"/>
      <c r="C22" s="28"/>
      <c r="D22" s="27"/>
      <c r="E22" s="13"/>
      <c r="F22" s="29"/>
      <c r="G22" s="29"/>
      <c r="H22" s="29"/>
      <c r="I22" s="29"/>
      <c r="J22" s="30"/>
      <c r="K22" s="99"/>
      <c r="L22" s="99"/>
      <c r="M22" s="99"/>
      <c r="N22" s="100"/>
      <c r="O22" s="80"/>
    </row>
    <row r="23" spans="1:17" ht="59.25" customHeight="1">
      <c r="A23" s="96" t="s">
        <v>29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Q23" s="9"/>
    </row>
    <row r="24" spans="1:17" ht="75.75" customHeight="1">
      <c r="A24" s="37" t="s">
        <v>17</v>
      </c>
      <c r="B24" s="37" t="s">
        <v>21</v>
      </c>
      <c r="C24" s="37" t="s">
        <v>18</v>
      </c>
      <c r="D24" s="37" t="s">
        <v>0</v>
      </c>
      <c r="E24" s="37" t="s">
        <v>2</v>
      </c>
      <c r="F24" s="37" t="s">
        <v>27</v>
      </c>
      <c r="G24" s="37" t="s">
        <v>1</v>
      </c>
      <c r="H24" s="15" t="s">
        <v>22</v>
      </c>
      <c r="I24" s="15" t="s">
        <v>23</v>
      </c>
      <c r="J24" s="15" t="s">
        <v>24</v>
      </c>
      <c r="K24" s="37" t="s">
        <v>20</v>
      </c>
      <c r="L24" s="15" t="s">
        <v>68</v>
      </c>
      <c r="M24" s="15" t="s">
        <v>26</v>
      </c>
      <c r="N24" s="15" t="s">
        <v>69</v>
      </c>
      <c r="Q24" s="9"/>
    </row>
    <row r="25" spans="1:17" ht="29.25" customHeight="1">
      <c r="A25" s="38" t="s">
        <v>3</v>
      </c>
      <c r="B25" s="38" t="s">
        <v>4</v>
      </c>
      <c r="C25" s="38" t="s">
        <v>5</v>
      </c>
      <c r="D25" s="38" t="s">
        <v>6</v>
      </c>
      <c r="E25" s="38" t="s">
        <v>7</v>
      </c>
      <c r="F25" s="38" t="s">
        <v>8</v>
      </c>
      <c r="G25" s="38" t="s">
        <v>9</v>
      </c>
      <c r="H25" s="38" t="s">
        <v>10</v>
      </c>
      <c r="I25" s="38" t="s">
        <v>11</v>
      </c>
      <c r="J25" s="38" t="s">
        <v>12</v>
      </c>
      <c r="K25" s="38" t="s">
        <v>13</v>
      </c>
      <c r="L25" s="38" t="s">
        <v>14</v>
      </c>
      <c r="M25" s="38" t="s">
        <v>15</v>
      </c>
      <c r="N25" s="38" t="s">
        <v>16</v>
      </c>
      <c r="Q25" s="9"/>
    </row>
    <row r="26" spans="1:17" ht="70.5" customHeight="1">
      <c r="A26" s="54">
        <v>9</v>
      </c>
      <c r="B26" s="47" t="s">
        <v>25</v>
      </c>
      <c r="C26" s="48" t="s">
        <v>47</v>
      </c>
      <c r="D26" s="82" t="s">
        <v>58</v>
      </c>
      <c r="E26" s="55" t="s">
        <v>48</v>
      </c>
      <c r="F26" s="49">
        <v>5573605.5700000003</v>
      </c>
      <c r="G26" s="49">
        <v>5200509.83</v>
      </c>
      <c r="H26" s="49">
        <v>4160407.86</v>
      </c>
      <c r="I26" s="49">
        <v>4160407.86</v>
      </c>
      <c r="J26" s="50">
        <v>0</v>
      </c>
      <c r="K26" s="75">
        <v>42</v>
      </c>
      <c r="L26" s="12">
        <f>K26/92</f>
        <v>0.45652173913043476</v>
      </c>
      <c r="M26" s="56">
        <v>90</v>
      </c>
      <c r="N26" s="39" t="s">
        <v>70</v>
      </c>
      <c r="Q26" s="9"/>
    </row>
    <row r="27" spans="1:17" ht="70.5" customHeight="1">
      <c r="A27" s="57">
        <v>10</v>
      </c>
      <c r="B27" s="58" t="s">
        <v>25</v>
      </c>
      <c r="C27" s="25" t="s">
        <v>33</v>
      </c>
      <c r="D27" s="83" t="s">
        <v>59</v>
      </c>
      <c r="E27" s="40" t="s">
        <v>34</v>
      </c>
      <c r="F27" s="59">
        <v>1728720.64</v>
      </c>
      <c r="G27" s="60">
        <v>1560928.14</v>
      </c>
      <c r="H27" s="60">
        <f>I27+J27</f>
        <v>1389226.0426</v>
      </c>
      <c r="I27" s="23">
        <v>1248742.51</v>
      </c>
      <c r="J27" s="81">
        <v>140483.53259999998</v>
      </c>
      <c r="K27" s="61">
        <v>38</v>
      </c>
      <c r="L27" s="25">
        <f>K27/92</f>
        <v>0.41304347826086957</v>
      </c>
      <c r="M27" s="41">
        <v>90</v>
      </c>
      <c r="N27" s="42" t="s">
        <v>70</v>
      </c>
      <c r="Q27" s="9"/>
    </row>
    <row r="28" spans="1:17" ht="64.5" customHeight="1">
      <c r="A28" s="54">
        <v>11</v>
      </c>
      <c r="B28" s="47" t="s">
        <v>25</v>
      </c>
      <c r="C28" s="62" t="s">
        <v>65</v>
      </c>
      <c r="D28" s="82" t="s">
        <v>61</v>
      </c>
      <c r="E28" s="55" t="s">
        <v>60</v>
      </c>
      <c r="F28" s="49">
        <v>12909817.869999999</v>
      </c>
      <c r="G28" s="49">
        <v>11014999.57</v>
      </c>
      <c r="H28" s="49">
        <v>8811999.6500000004</v>
      </c>
      <c r="I28" s="49">
        <v>8811999.6500000004</v>
      </c>
      <c r="J28" s="50">
        <v>0</v>
      </c>
      <c r="K28" s="63" t="s">
        <v>70</v>
      </c>
      <c r="L28" s="12" t="s">
        <v>70</v>
      </c>
      <c r="M28" s="34" t="s">
        <v>66</v>
      </c>
      <c r="N28" s="39" t="s">
        <v>30</v>
      </c>
    </row>
    <row r="29" spans="1:17" ht="70.5" customHeight="1">
      <c r="A29" s="57">
        <v>12</v>
      </c>
      <c r="B29" s="58" t="s">
        <v>25</v>
      </c>
      <c r="C29" s="25" t="s">
        <v>62</v>
      </c>
      <c r="D29" s="83" t="s">
        <v>63</v>
      </c>
      <c r="E29" s="40" t="s">
        <v>64</v>
      </c>
      <c r="F29" s="59">
        <v>5668605.29</v>
      </c>
      <c r="G29" s="60">
        <v>5668605.29</v>
      </c>
      <c r="H29" s="60">
        <v>4534884.2300000004</v>
      </c>
      <c r="I29" s="60">
        <v>4534884.2300000004</v>
      </c>
      <c r="J29" s="60">
        <v>0</v>
      </c>
      <c r="K29" s="61" t="s">
        <v>70</v>
      </c>
      <c r="L29" s="25" t="s">
        <v>70</v>
      </c>
      <c r="M29" s="41">
        <v>90</v>
      </c>
      <c r="N29" s="42" t="s">
        <v>30</v>
      </c>
      <c r="Q29" s="9"/>
    </row>
    <row r="30" spans="1:17" s="43" customFormat="1" ht="39" customHeight="1">
      <c r="A30" s="64"/>
      <c r="B30" s="65"/>
      <c r="C30" s="66"/>
      <c r="D30" s="67"/>
      <c r="E30" s="55" t="s">
        <v>19</v>
      </c>
      <c r="F30" s="49">
        <f>SUM(F26:F29)</f>
        <v>25880749.369999997</v>
      </c>
      <c r="G30" s="49">
        <f>SUM(G26:G29)</f>
        <v>23445042.829999998</v>
      </c>
      <c r="H30" s="49">
        <f>SUM(H26:H29)</f>
        <v>18896517.782600001</v>
      </c>
      <c r="I30" s="49">
        <f>SUM(I26:I29)</f>
        <v>18756034.25</v>
      </c>
      <c r="J30" s="50">
        <f>SUM(J26:J29)</f>
        <v>140483.53259999998</v>
      </c>
      <c r="K30" s="68"/>
      <c r="L30" s="69"/>
      <c r="M30" s="70"/>
      <c r="N30" s="71"/>
      <c r="O30" s="79"/>
      <c r="Q30" s="44"/>
    </row>
    <row r="31" spans="1:17" ht="47.25" customHeight="1"/>
    <row r="32" spans="1:17" ht="47.25" customHeight="1"/>
    <row r="33" ht="47.25" customHeight="1"/>
    <row r="34" ht="47.25" customHeight="1"/>
    <row r="35" ht="47.25" customHeight="1"/>
    <row r="36" ht="47.25" customHeight="1"/>
    <row r="37" ht="47.25" customHeight="1"/>
    <row r="38" ht="47.25" customHeight="1"/>
    <row r="39" ht="47.25" customHeight="1"/>
    <row r="40" ht="47.25" customHeight="1"/>
    <row r="41" ht="47.25" customHeight="1"/>
    <row r="42" ht="47.25" hidden="1" customHeight="1"/>
    <row r="43" ht="0" hidden="1" customHeight="1"/>
    <row r="44" ht="0" hidden="1" customHeight="1"/>
    <row r="45" ht="0" hidden="1" customHeight="1"/>
    <row r="46" ht="0" hidden="1" customHeight="1"/>
    <row r="47" ht="0" hidden="1" customHeight="1"/>
    <row r="48" ht="0" hidden="1" customHeight="1"/>
  </sheetData>
  <autoFilter ref="A4:W13"/>
  <sortState ref="C5:M38">
    <sortCondition descending="1" ref="K5:K38"/>
  </sortState>
  <customSheetViews>
    <customSheetView guid="{FD0FA0AE-E6DE-45F1-87A2-6A08B0B80657}" scale="70" showPageBreaks="1" showGridLines="0" fitToPage="1" printArea="1" showAutoFilter="1" hiddenRows="1" view="pageBreakPreview">
      <selection sqref="A1:N1"/>
      <rowBreaks count="1" manualBreakCount="1">
        <brk id="1" max="13" man="1"/>
      </rowBreaks>
      <pageMargins left="3.937007874015748E-2" right="3.937007874015748E-2" top="0.17" bottom="0.16" header="0.17" footer="0.16"/>
      <printOptions horizontalCentered="1"/>
      <pageSetup paperSize="9" scale="39" orientation="landscape" r:id="rId1"/>
      <autoFilter ref="A4:W13"/>
    </customSheetView>
  </customSheetViews>
  <mergeCells count="9">
    <mergeCell ref="A2:L2"/>
    <mergeCell ref="A11:L11"/>
    <mergeCell ref="A23:N23"/>
    <mergeCell ref="A1:N1"/>
    <mergeCell ref="K22:N22"/>
    <mergeCell ref="A21:D21"/>
    <mergeCell ref="K21:N21"/>
    <mergeCell ref="A9:D9"/>
    <mergeCell ref="K9:N9"/>
  </mergeCells>
  <printOptions horizontalCentered="1"/>
  <pageMargins left="3.937007874015748E-2" right="3.937007874015748E-2" top="0.17" bottom="0.16" header="0.17" footer="0.16"/>
  <pageSetup paperSize="9" scale="39" orientation="landscape" r:id="rId2"/>
  <rowBreaks count="1" manualBreakCount="1">
    <brk id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23" sqref="D23"/>
    </sheetView>
  </sheetViews>
  <sheetFormatPr defaultRowHeight="14.25"/>
  <cols>
    <col min="1" max="1" width="23.625" style="84" bestFit="1" customWidth="1"/>
    <col min="2" max="2" width="31.125" style="84" customWidth="1"/>
    <col min="3" max="16384" width="9" style="84"/>
  </cols>
  <sheetData>
    <row r="1" spans="1:5">
      <c r="A1" s="86"/>
      <c r="B1" s="86"/>
      <c r="C1" s="86"/>
      <c r="D1" s="86"/>
    </row>
    <row r="2" spans="1:5">
      <c r="A2" s="87"/>
      <c r="B2" s="88"/>
      <c r="C2" s="89"/>
      <c r="D2" s="89"/>
      <c r="E2" s="85"/>
    </row>
    <row r="3" spans="1:5">
      <c r="A3" s="87"/>
      <c r="B3" s="88"/>
      <c r="C3" s="89"/>
      <c r="D3" s="89"/>
      <c r="E3" s="85"/>
    </row>
    <row r="4" spans="1:5">
      <c r="A4" s="87"/>
      <c r="B4" s="88"/>
      <c r="C4" s="89"/>
      <c r="D4" s="89"/>
      <c r="E4" s="85"/>
    </row>
    <row r="5" spans="1:5">
      <c r="A5" s="87"/>
      <c r="B5" s="88"/>
      <c r="C5" s="89"/>
      <c r="D5" s="89"/>
      <c r="E5" s="85"/>
    </row>
    <row r="6" spans="1:5">
      <c r="A6" s="87"/>
      <c r="B6" s="88"/>
      <c r="C6" s="89"/>
      <c r="D6" s="89"/>
      <c r="E6" s="85"/>
    </row>
    <row r="7" spans="1:5">
      <c r="A7" s="87"/>
      <c r="B7" s="88"/>
      <c r="C7" s="89"/>
      <c r="D7" s="89"/>
      <c r="E7" s="85"/>
    </row>
    <row r="8" spans="1:5">
      <c r="A8" s="87"/>
      <c r="B8" s="88"/>
      <c r="C8" s="89"/>
      <c r="D8" s="89"/>
      <c r="E8" s="85"/>
    </row>
    <row r="9" spans="1:5">
      <c r="A9" s="87"/>
      <c r="B9" s="88"/>
      <c r="C9" s="89"/>
      <c r="D9" s="89"/>
      <c r="E9" s="85"/>
    </row>
    <row r="10" spans="1:5">
      <c r="A10" s="87"/>
      <c r="B10" s="88"/>
      <c r="C10" s="89"/>
      <c r="D10" s="89"/>
      <c r="E10" s="85"/>
    </row>
    <row r="11" spans="1:5">
      <c r="A11" s="87"/>
      <c r="B11" s="88"/>
      <c r="C11" s="89"/>
      <c r="D11" s="89"/>
      <c r="E11" s="85"/>
    </row>
  </sheetData>
  <customSheetViews>
    <customSheetView guid="{FD0FA0AE-E6DE-45F1-87A2-6A08B0B80657}" state="hidden">
      <selection activeCell="D23" sqref="D23"/>
      <pageMargins left="0.7" right="0.7" top="0.75" bottom="0.75" header="0.3" footer="0.3"/>
      <pageSetup paperSize="9" orientation="portrait" verticalDpi="0" r:id="rId1"/>
    </customSheetView>
  </customSheetViews>
  <dataValidations disablePrompts="1" count="1">
    <dataValidation allowBlank="1" showDropDown="1" showErrorMessage="1" errorTitle="Wprowadzono błędną wartość!" error="Zakres wartości: 0/4 pkt." sqref="C2:D11"/>
  </dataValidation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 </vt:lpstr>
      <vt:lpstr>Arkusz1</vt:lpstr>
      <vt:lpstr>kurs</vt:lpstr>
      <vt:lpstr>' '!Obszar_wydruku</vt:lpstr>
      <vt:lpstr>'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</cp:lastModifiedBy>
  <cp:lastPrinted>2018-02-21T13:42:13Z</cp:lastPrinted>
  <dcterms:created xsi:type="dcterms:W3CDTF">2016-04-12T10:40:23Z</dcterms:created>
  <dcterms:modified xsi:type="dcterms:W3CDTF">2018-05-29T12:55:41Z</dcterms:modified>
</cp:coreProperties>
</file>