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200" windowHeight="11595"/>
  </bookViews>
  <sheets>
    <sheet name="Lista projektów " sheetId="1" r:id="rId1"/>
  </sheets>
  <definedNames>
    <definedName name="_xlnm._FilterDatabase" localSheetId="0" hidden="1">'Lista projektów '!$A$9:$N$17</definedName>
    <definedName name="kurs">'Lista projektów '!#REF!</definedName>
    <definedName name="_xlnm.Print_Area" localSheetId="0">'Lista projektów '!$A$1:$N$21</definedName>
    <definedName name="Z_8C1BFA3B_0B12_4EA1_AC70_1213200D557B_.wvu.FilterData" localSheetId="0" hidden="1">'Lista projektów '!$A$9:$N$17</definedName>
    <definedName name="Z_8C1BFA3B_0B12_4EA1_AC70_1213200D557B_.wvu.PrintArea" localSheetId="0" hidden="1">'Lista projektów '!$A$1:$N$21</definedName>
  </definedNames>
  <calcPr calcId="125725" concurrentCalc="0"/>
  <customWorkbookViews>
    <customWorkbookView name="p - Widok osobisty" guid="{8C1BFA3B-0B12-4EA1-AC70-1213200D557B}" mergeInterval="0" personalView="1" maximized="1" xWindow="1" yWindow="1" windowWidth="1676" windowHeight="821" activeSheetId="1"/>
  </customWorkbookViews>
</workbook>
</file>

<file path=xl/calcChain.xml><?xml version="1.0" encoding="utf-8"?>
<calcChain xmlns="http://schemas.openxmlformats.org/spreadsheetml/2006/main">
  <c r="J10" i="1"/>
  <c r="H10"/>
  <c r="J7"/>
  <c r="H7"/>
  <c r="G21"/>
  <c r="H21"/>
  <c r="I21"/>
  <c r="F21"/>
  <c r="G17"/>
  <c r="J6"/>
  <c r="H6"/>
  <c r="J15"/>
  <c r="H15"/>
  <c r="H17"/>
  <c r="I17"/>
  <c r="J17"/>
  <c r="F17"/>
  <c r="L16"/>
  <c r="L15"/>
  <c r="L14"/>
  <c r="L13"/>
  <c r="L12"/>
  <c r="L11"/>
  <c r="L10"/>
  <c r="L9"/>
  <c r="L4"/>
</calcChain>
</file>

<file path=xl/sharedStrings.xml><?xml version="1.0" encoding="utf-8"?>
<sst xmlns="http://schemas.openxmlformats.org/spreadsheetml/2006/main" count="130" uniqueCount="85">
  <si>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</si>
  <si>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</si>
  <si>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</si>
  <si>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</si>
  <si>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</si>
  <si>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</si>
  <si>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</si>
  <si>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</si>
  <si>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</si>
  <si>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</si>
  <si>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</si>
  <si>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</si>
  <si>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</si>
  <si>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</si>
  <si>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</si>
  <si>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</si>
  <si>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</si>
  <si>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</si>
  <si>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</si>
  <si>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</si>
  <si>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5.</t>
  </si>
  <si>
    <t>6.</t>
  </si>
  <si>
    <t>7.</t>
  </si>
  <si>
    <t>8.</t>
  </si>
  <si>
    <t>Miasto Nowy Dwór Mazowiecki</t>
  </si>
  <si>
    <t>Gmina Błonie</t>
  </si>
  <si>
    <t>Miasto Żyrardów</t>
  </si>
  <si>
    <t>Miasto Stołeczne Warszawa</t>
  </si>
  <si>
    <t>Gmina Brwinów</t>
  </si>
  <si>
    <t>Kategoria interwencji</t>
  </si>
  <si>
    <t>RPMA.04.03.02-14-9167/17</t>
  </si>
  <si>
    <t>RPMA.04.03.02-14-9172/17</t>
  </si>
  <si>
    <t>RPMA.04.03.02-14-9228/17</t>
  </si>
  <si>
    <t>RPMA.04.03.02-14-9184/17</t>
  </si>
  <si>
    <t>RPMA.04.03.02-14-9182/17</t>
  </si>
  <si>
    <t>Budowa parkingu "Parkuj i Jedź" w Gminie Michałowice - ETAP II</t>
  </si>
  <si>
    <t>Budowa systemu parkingów "Parkuj i Jedź" w Nowym Dworze Mazowieckim w ramach Warszawskiego Obszaru Funkcjonalnego</t>
  </si>
  <si>
    <t>Redukcja emisji zanieczyszczeń powietrza w Żyrardowie poprzez budowę parkingów „Parkuj i Jedź” -  etap II</t>
  </si>
  <si>
    <t>„Redukcja emisji zanieczyszczeń powietrza oraz rozwój mobilności miejskiej poprzez budowę podziemnego parkingu „Parkuj i Jedź” w Zielonce”</t>
  </si>
  <si>
    <t>Budowa parkingów i ciągów komunikacyjnych przy stacji kolejowej PKP w Jaktorowie na terenie Gminy Jaktorów</t>
  </si>
  <si>
    <t>Gmina Michałowice</t>
  </si>
  <si>
    <t>MIASTO ZIELONKA</t>
  </si>
  <si>
    <t>Gmina Jaktorów</t>
  </si>
  <si>
    <t>91</t>
  </si>
  <si>
    <t>89</t>
  </si>
  <si>
    <t>88</t>
  </si>
  <si>
    <t>043</t>
  </si>
  <si>
    <t>RPMA.04.03.02-14-9201/17</t>
  </si>
  <si>
    <t>RPMA.04.03.02-14-8829/17</t>
  </si>
  <si>
    <t>RPMA.04.03.02-14-8993/17</t>
  </si>
  <si>
    <t>RPMA.04.03.02-14-9199/17</t>
  </si>
  <si>
    <t>RPMA.04.03.02-14-9171/17</t>
  </si>
  <si>
    <t>RPMA.04.03.02-14-9190/17</t>
  </si>
  <si>
    <t>RPMA.04.03.02-14-9211/17</t>
  </si>
  <si>
    <t>RPMA.04.03.02-14-8856/17</t>
  </si>
  <si>
    <t xml:space="preserve">Ograniczenie zanieczyszczeń powietrza i rozwój mobilności miejskiej poprzez wybudowanie 2 parkingów typu P+R na terenie Gminy Radzymin – II etap.
</t>
  </si>
  <si>
    <t>Parkuj i jedź w Gminie Nadarzyn</t>
  </si>
  <si>
    <t>Budowa parkingu Parkuj i Jedź w gminie Błonie na terenie Warszawskiego Obszaru Funkcjonalnego"</t>
  </si>
  <si>
    <t xml:space="preserve">
Budowa parkingów "Parkuj i Jedź" w gminach Ożarów Mazowiecki i Stare Babice na terenie Warszawskiego Obszaru Funkcjonalnego</t>
  </si>
  <si>
    <t xml:space="preserve">Budowa parkingu Parkuj i Jedź PKP Kobyłka
</t>
  </si>
  <si>
    <t>Budowa centrum przesiadkowego w ciągu ul. Żelaznej i Pl. J. Cicheckiego w Wołominie oraz systemu „Parkuj i Jedź”  w ciągu ul. Przytorowej w Duczkach</t>
  </si>
  <si>
    <t>Budowa parkingu „Parkuj i Jedź” w Otrębusach</t>
  </si>
  <si>
    <t>Budowa parkingów strategicznych „Parkuj i Jedź” (Park &amp; Ride) w m.st. Warszawie  - etap IV</t>
  </si>
  <si>
    <t>Gmina Radzymin</t>
  </si>
  <si>
    <t>Gmina Nadarzyn</t>
  </si>
  <si>
    <t>Gmina Ożarów Mazowiecki</t>
  </si>
  <si>
    <t>Miasto Kobyłka</t>
  </si>
  <si>
    <t>Gmina Wołomin</t>
  </si>
  <si>
    <t>86</t>
  </si>
  <si>
    <t>84</t>
  </si>
  <si>
    <t>81</t>
  </si>
  <si>
    <t>80</t>
  </si>
  <si>
    <t>78</t>
  </si>
  <si>
    <t>71</t>
  </si>
  <si>
    <t>Projekty, które nie spełniły kryteriów wyboru projektów lub nie uzyskały wymaganej liczby punktów</t>
  </si>
  <si>
    <t>RPMA.04.03.02-14-9219/17</t>
  </si>
  <si>
    <t>Parking „Parkuj i Jedź” drogą do rozwoju zrównoważonej multimodalnej mobilności miejskiej w Mieście Piastów</t>
  </si>
  <si>
    <t>Miasto Piastów</t>
  </si>
  <si>
    <t>negatywna weryfikacja formalna</t>
  </si>
  <si>
    <t>9.</t>
  </si>
  <si>
    <t>10.</t>
  </si>
  <si>
    <t>11.</t>
  </si>
  <si>
    <t>12.</t>
  </si>
  <si>
    <t>13.</t>
  </si>
  <si>
    <t xml:space="preserve">Lista ocenionych projektów, złożonych w ramach konkursu RPMA.04.03.02-IP.01-14-045/17, Oś priorytetowa IV „Przejście na gospodarkę niskoemisyjną” dla Działania 4.3 „Redukcja emisji zanieczyszczeń powietrza”, Poddziałania 4.3.2 „Rozwój zrównoważonej multimodalnej mobilności miejskiej –„Parkingi Parkuj i Jedź’’” ” Regionalnego Programu Operacyjnego Województwa Mazowieckiego na lata 2014-2020
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</si>
</sst>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3"/>
      <color theme="0"/>
      <name val="Calibri"/>
      <family val="2"/>
      <charset val="238"/>
      <scheme val="minor"/>
    </font>
    <font>
      <sz val="13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 readingOrder="1"/>
    </xf>
    <xf numFmtId="0" fontId="8" fillId="7" borderId="2" xfId="0" applyFont="1" applyFill="1" applyBorder="1" applyAlignment="1">
      <alignment horizontal="center" vertical="center" wrapText="1" readingOrder="1"/>
    </xf>
    <xf numFmtId="44" fontId="7" fillId="7" borderId="1" xfId="0" applyNumberFormat="1" applyFont="1" applyFill="1" applyBorder="1" applyAlignment="1">
      <alignment horizontal="center" vertical="center" wrapText="1" readingOrder="1"/>
    </xf>
    <xf numFmtId="164" fontId="9" fillId="7" borderId="1" xfId="0" applyNumberFormat="1" applyFont="1" applyFill="1" applyBorder="1" applyAlignment="1">
      <alignment vertical="center"/>
    </xf>
    <xf numFmtId="165" fontId="9" fillId="7" borderId="1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/>
    </xf>
    <xf numFmtId="10" fontId="9" fillId="7" borderId="1" xfId="4" applyNumberFormat="1" applyFont="1" applyFill="1" applyBorder="1" applyAlignment="1">
      <alignment horizontal="center" vertical="center"/>
    </xf>
    <xf numFmtId="49" fontId="9" fillId="7" borderId="1" xfId="4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44" fontId="7" fillId="4" borderId="1" xfId="0" applyNumberFormat="1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10" fontId="9" fillId="4" borderId="1" xfId="4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10" fontId="14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14" fillId="9" borderId="0" xfId="0" applyFont="1" applyFill="1"/>
    <xf numFmtId="164" fontId="4" fillId="0" borderId="0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V21"/>
  <sheetViews>
    <sheetView showGridLines="0" tabSelected="1" view="pageBreakPreview" zoomScale="70" zoomScaleNormal="70" zoomScaleSheetLayoutView="70" workbookViewId="0">
      <selection activeCell="C13" sqref="C13"/>
    </sheetView>
  </sheetViews>
  <sheetFormatPr defaultRowHeight="15"/>
  <cols>
    <col min="1" max="1" width="9.85546875" customWidth="1"/>
    <col min="2" max="2" width="28" customWidth="1"/>
    <col min="3" max="3" width="32" customWidth="1"/>
    <col min="4" max="4" width="83" customWidth="1"/>
    <col min="5" max="5" width="38" customWidth="1"/>
    <col min="6" max="6" width="25.7109375" customWidth="1"/>
    <col min="7" max="7" width="25" customWidth="1"/>
    <col min="8" max="8" width="23.7109375" customWidth="1"/>
    <col min="9" max="9" width="26.5703125" customWidth="1"/>
    <col min="10" max="10" width="21.42578125" customWidth="1"/>
    <col min="11" max="11" width="24.28515625" customWidth="1"/>
    <col min="12" max="12" width="24.140625" customWidth="1"/>
    <col min="13" max="13" width="20.42578125" customWidth="1"/>
    <col min="14" max="14" width="32.140625" customWidth="1"/>
    <col min="16" max="16" width="13.42578125" bestFit="1" customWidth="1"/>
  </cols>
  <sheetData>
    <row r="1" spans="1:22" s="37" customFormat="1" ht="62.25" customHeight="1">
      <c r="A1" s="39" t="s">
        <v>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6"/>
    </row>
    <row r="2" spans="1:22" s="2" customFormat="1" ht="99" customHeight="1">
      <c r="A2" s="5" t="s">
        <v>0</v>
      </c>
      <c r="B2" s="5" t="s">
        <v>9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11</v>
      </c>
      <c r="H2" s="5" t="s">
        <v>15</v>
      </c>
      <c r="I2" s="5" t="s">
        <v>14</v>
      </c>
      <c r="J2" s="5" t="s">
        <v>13</v>
      </c>
      <c r="K2" s="5" t="s">
        <v>12</v>
      </c>
      <c r="L2" s="5" t="s">
        <v>16</v>
      </c>
      <c r="M2" s="5" t="s">
        <v>29</v>
      </c>
      <c r="N2" s="5" t="s">
        <v>17</v>
      </c>
    </row>
    <row r="3" spans="1:22" s="2" customFormat="1" ht="21" customHeight="1">
      <c r="A3" s="5">
        <v>1</v>
      </c>
      <c r="B3" s="6">
        <v>2</v>
      </c>
      <c r="C3" s="5">
        <v>3</v>
      </c>
      <c r="D3" s="6">
        <v>4</v>
      </c>
      <c r="E3" s="5">
        <v>5</v>
      </c>
      <c r="F3" s="6">
        <v>6</v>
      </c>
      <c r="G3" s="5">
        <v>7</v>
      </c>
      <c r="H3" s="6">
        <v>8</v>
      </c>
      <c r="I3" s="5">
        <v>9</v>
      </c>
      <c r="J3" s="6">
        <v>10</v>
      </c>
      <c r="K3" s="5">
        <v>11</v>
      </c>
      <c r="L3" s="6">
        <v>12</v>
      </c>
      <c r="M3" s="6">
        <v>13</v>
      </c>
      <c r="N3" s="5">
        <v>14</v>
      </c>
    </row>
    <row r="4" spans="1:22" s="1" customFormat="1" ht="57.95" customHeight="1">
      <c r="A4" s="7" t="s">
        <v>3</v>
      </c>
      <c r="B4" s="8" t="s">
        <v>18</v>
      </c>
      <c r="C4" s="7" t="s">
        <v>30</v>
      </c>
      <c r="D4" s="7" t="s">
        <v>35</v>
      </c>
      <c r="E4" s="7" t="s">
        <v>40</v>
      </c>
      <c r="F4" s="9">
        <v>1455103.23</v>
      </c>
      <c r="G4" s="9">
        <v>1455103.23</v>
      </c>
      <c r="H4" s="10">
        <v>1164082.58</v>
      </c>
      <c r="I4" s="10">
        <v>1164082.58</v>
      </c>
      <c r="J4" s="11">
        <v>0</v>
      </c>
      <c r="K4" s="12" t="s">
        <v>43</v>
      </c>
      <c r="L4" s="13">
        <f>K4%</f>
        <v>0.91</v>
      </c>
      <c r="M4" s="14" t="s">
        <v>46</v>
      </c>
      <c r="N4" s="15" t="s">
        <v>19</v>
      </c>
      <c r="P4"/>
      <c r="Q4"/>
      <c r="R4"/>
      <c r="S4"/>
      <c r="T4"/>
      <c r="U4"/>
      <c r="V4"/>
    </row>
    <row r="5" spans="1:22" ht="57.95" customHeight="1">
      <c r="A5" s="16" t="s">
        <v>4</v>
      </c>
      <c r="B5" s="17" t="s">
        <v>18</v>
      </c>
      <c r="C5" s="16" t="s">
        <v>31</v>
      </c>
      <c r="D5" s="16" t="s">
        <v>36</v>
      </c>
      <c r="E5" s="16" t="s">
        <v>24</v>
      </c>
      <c r="F5" s="18">
        <v>7623271.4199999999</v>
      </c>
      <c r="G5" s="18">
        <v>7623271.4199999999</v>
      </c>
      <c r="H5" s="19">
        <v>6098617.1299999999</v>
      </c>
      <c r="I5" s="19">
        <v>6098617.1299999999</v>
      </c>
      <c r="J5" s="20">
        <v>0</v>
      </c>
      <c r="K5" s="21" t="s">
        <v>43</v>
      </c>
      <c r="L5" s="22">
        <v>0.91</v>
      </c>
      <c r="M5" s="23" t="s">
        <v>46</v>
      </c>
      <c r="N5" s="24" t="s">
        <v>19</v>
      </c>
    </row>
    <row r="6" spans="1:22" s="1" customFormat="1" ht="57.95" customHeight="1">
      <c r="A6" s="7" t="s">
        <v>5</v>
      </c>
      <c r="B6" s="8" t="s">
        <v>18</v>
      </c>
      <c r="C6" s="7" t="s">
        <v>32</v>
      </c>
      <c r="D6" s="7" t="s">
        <v>37</v>
      </c>
      <c r="E6" s="7" t="s">
        <v>26</v>
      </c>
      <c r="F6" s="9">
        <v>2860980.01</v>
      </c>
      <c r="G6" s="9">
        <v>2860980.01</v>
      </c>
      <c r="H6" s="10">
        <f>I6+J6</f>
        <v>2546272.2009000001</v>
      </c>
      <c r="I6" s="10">
        <v>2288784</v>
      </c>
      <c r="J6" s="11">
        <f>G6*0.09</f>
        <v>257488.20089999997</v>
      </c>
      <c r="K6" s="12" t="s">
        <v>44</v>
      </c>
      <c r="L6" s="13">
        <v>0.89</v>
      </c>
      <c r="M6" s="14" t="s">
        <v>46</v>
      </c>
      <c r="N6" s="15" t="s">
        <v>19</v>
      </c>
      <c r="P6"/>
      <c r="Q6"/>
      <c r="R6"/>
      <c r="S6"/>
      <c r="T6"/>
      <c r="U6"/>
      <c r="V6"/>
    </row>
    <row r="7" spans="1:22" s="1" customFormat="1" ht="57.95" customHeight="1">
      <c r="A7" s="16" t="s">
        <v>6</v>
      </c>
      <c r="B7" s="17" t="s">
        <v>18</v>
      </c>
      <c r="C7" s="16" t="s">
        <v>33</v>
      </c>
      <c r="D7" s="16" t="s">
        <v>38</v>
      </c>
      <c r="E7" s="16" t="s">
        <v>41</v>
      </c>
      <c r="F7" s="18">
        <v>8145823.3099999996</v>
      </c>
      <c r="G7" s="18">
        <v>8104721.4400000004</v>
      </c>
      <c r="H7" s="19">
        <f>I7+J7</f>
        <v>7213202.0796000008</v>
      </c>
      <c r="I7" s="19">
        <v>6483777.1500000004</v>
      </c>
      <c r="J7" s="20">
        <f>G7*0.09</f>
        <v>729424.92960000003</v>
      </c>
      <c r="K7" s="21" t="s">
        <v>44</v>
      </c>
      <c r="L7" s="22">
        <v>0.89</v>
      </c>
      <c r="M7" s="23" t="s">
        <v>46</v>
      </c>
      <c r="N7" s="24" t="s">
        <v>19</v>
      </c>
      <c r="P7"/>
      <c r="Q7"/>
      <c r="R7"/>
      <c r="S7"/>
      <c r="T7"/>
      <c r="U7"/>
      <c r="V7"/>
    </row>
    <row r="8" spans="1:22" s="1" customFormat="1" ht="57.95" customHeight="1">
      <c r="A8" s="7" t="s">
        <v>20</v>
      </c>
      <c r="B8" s="8" t="s">
        <v>18</v>
      </c>
      <c r="C8" s="7" t="s">
        <v>34</v>
      </c>
      <c r="D8" s="7" t="s">
        <v>39</v>
      </c>
      <c r="E8" s="7" t="s">
        <v>42</v>
      </c>
      <c r="F8" s="9">
        <v>8878549.9700000007</v>
      </c>
      <c r="G8" s="9">
        <v>8765749.9800000004</v>
      </c>
      <c r="H8" s="10">
        <v>7012599.9800000004</v>
      </c>
      <c r="I8" s="10">
        <v>7012599.9800000004</v>
      </c>
      <c r="J8" s="11">
        <v>0</v>
      </c>
      <c r="K8" s="12" t="s">
        <v>45</v>
      </c>
      <c r="L8" s="13">
        <v>0.88</v>
      </c>
      <c r="M8" s="14" t="s">
        <v>46</v>
      </c>
      <c r="N8" s="15" t="s">
        <v>19</v>
      </c>
      <c r="P8"/>
      <c r="Q8"/>
      <c r="R8"/>
      <c r="S8"/>
      <c r="T8"/>
      <c r="U8"/>
      <c r="V8"/>
    </row>
    <row r="9" spans="1:22" ht="57.95" customHeight="1">
      <c r="A9" s="16" t="s">
        <v>21</v>
      </c>
      <c r="B9" s="17" t="s">
        <v>18</v>
      </c>
      <c r="C9" s="16" t="s">
        <v>47</v>
      </c>
      <c r="D9" s="16" t="s">
        <v>62</v>
      </c>
      <c r="E9" s="16" t="s">
        <v>27</v>
      </c>
      <c r="F9" s="18">
        <v>5881150</v>
      </c>
      <c r="G9" s="18">
        <v>4601544.72</v>
      </c>
      <c r="H9" s="19">
        <v>3681235.77</v>
      </c>
      <c r="I9" s="19">
        <v>3681235.77</v>
      </c>
      <c r="J9" s="20">
        <v>0</v>
      </c>
      <c r="K9" s="21" t="s">
        <v>68</v>
      </c>
      <c r="L9" s="22">
        <f t="shared" ref="L9:L16" si="0">K9%</f>
        <v>0.86</v>
      </c>
      <c r="M9" s="23" t="s">
        <v>46</v>
      </c>
      <c r="N9" s="24" t="s">
        <v>19</v>
      </c>
    </row>
    <row r="10" spans="1:22" s="1" customFormat="1" ht="57.95" customHeight="1">
      <c r="A10" s="7" t="s">
        <v>22</v>
      </c>
      <c r="B10" s="8" t="s">
        <v>18</v>
      </c>
      <c r="C10" s="7" t="s">
        <v>48</v>
      </c>
      <c r="D10" s="7" t="s">
        <v>55</v>
      </c>
      <c r="E10" s="7" t="s">
        <v>63</v>
      </c>
      <c r="F10" s="9">
        <v>3415095</v>
      </c>
      <c r="G10" s="9">
        <v>3408330</v>
      </c>
      <c r="H10" s="10">
        <f>SUM(I10:J10)</f>
        <v>3033413.7</v>
      </c>
      <c r="I10" s="10">
        <v>2726664</v>
      </c>
      <c r="J10" s="11">
        <f>G10*0.09</f>
        <v>306749.7</v>
      </c>
      <c r="K10" s="12" t="s">
        <v>69</v>
      </c>
      <c r="L10" s="13">
        <f t="shared" si="0"/>
        <v>0.84</v>
      </c>
      <c r="M10" s="14" t="s">
        <v>46</v>
      </c>
      <c r="N10" s="15" t="s">
        <v>19</v>
      </c>
      <c r="P10"/>
      <c r="Q10"/>
      <c r="R10"/>
      <c r="S10"/>
      <c r="T10"/>
      <c r="U10"/>
      <c r="V10"/>
    </row>
    <row r="11" spans="1:22" ht="57.95" customHeight="1">
      <c r="A11" s="16" t="s">
        <v>23</v>
      </c>
      <c r="B11" s="17" t="s">
        <v>18</v>
      </c>
      <c r="C11" s="16" t="s">
        <v>49</v>
      </c>
      <c r="D11" s="16" t="s">
        <v>56</v>
      </c>
      <c r="E11" s="16" t="s">
        <v>64</v>
      </c>
      <c r="F11" s="18">
        <v>5780087.6699999999</v>
      </c>
      <c r="G11" s="18">
        <v>5780087.6699999999</v>
      </c>
      <c r="H11" s="19">
        <v>4624070.13</v>
      </c>
      <c r="I11" s="19">
        <v>4624070.13</v>
      </c>
      <c r="J11" s="20">
        <v>0</v>
      </c>
      <c r="K11" s="21" t="s">
        <v>70</v>
      </c>
      <c r="L11" s="22">
        <f t="shared" si="0"/>
        <v>0.81</v>
      </c>
      <c r="M11" s="23" t="s">
        <v>46</v>
      </c>
      <c r="N11" s="24" t="s">
        <v>19</v>
      </c>
    </row>
    <row r="12" spans="1:22" s="1" customFormat="1" ht="57.95" customHeight="1">
      <c r="A12" s="7" t="s">
        <v>79</v>
      </c>
      <c r="B12" s="8" t="s">
        <v>18</v>
      </c>
      <c r="C12" s="7" t="s">
        <v>50</v>
      </c>
      <c r="D12" s="7" t="s">
        <v>57</v>
      </c>
      <c r="E12" s="7" t="s">
        <v>25</v>
      </c>
      <c r="F12" s="9">
        <v>560184.38</v>
      </c>
      <c r="G12" s="9">
        <v>559569.38</v>
      </c>
      <c r="H12" s="10">
        <v>447655.5</v>
      </c>
      <c r="I12" s="10">
        <v>447655.5</v>
      </c>
      <c r="J12" s="11">
        <v>0</v>
      </c>
      <c r="K12" s="12" t="s">
        <v>71</v>
      </c>
      <c r="L12" s="13">
        <f t="shared" si="0"/>
        <v>0.8</v>
      </c>
      <c r="M12" s="14" t="s">
        <v>46</v>
      </c>
      <c r="N12" s="15" t="s">
        <v>19</v>
      </c>
      <c r="P12"/>
      <c r="Q12"/>
      <c r="R12"/>
      <c r="S12"/>
      <c r="T12"/>
      <c r="U12"/>
      <c r="V12"/>
    </row>
    <row r="13" spans="1:22" ht="57.95" customHeight="1">
      <c r="A13" s="16" t="s">
        <v>80</v>
      </c>
      <c r="B13" s="17" t="s">
        <v>18</v>
      </c>
      <c r="C13" s="16" t="s">
        <v>51</v>
      </c>
      <c r="D13" s="16" t="s">
        <v>58</v>
      </c>
      <c r="E13" s="16" t="s">
        <v>65</v>
      </c>
      <c r="F13" s="18">
        <v>2034548.37</v>
      </c>
      <c r="G13" s="18">
        <v>1959518.37</v>
      </c>
      <c r="H13" s="19">
        <v>1567614.69</v>
      </c>
      <c r="I13" s="19">
        <v>1567614.69</v>
      </c>
      <c r="J13" s="20">
        <v>0</v>
      </c>
      <c r="K13" s="21" t="s">
        <v>72</v>
      </c>
      <c r="L13" s="22">
        <f t="shared" si="0"/>
        <v>0.78</v>
      </c>
      <c r="M13" s="23" t="s">
        <v>46</v>
      </c>
      <c r="N13" s="24" t="s">
        <v>19</v>
      </c>
    </row>
    <row r="14" spans="1:22" s="1" customFormat="1" ht="57.95" customHeight="1">
      <c r="A14" s="7" t="s">
        <v>81</v>
      </c>
      <c r="B14" s="8" t="s">
        <v>18</v>
      </c>
      <c r="C14" s="7" t="s">
        <v>52</v>
      </c>
      <c r="D14" s="7" t="s">
        <v>59</v>
      </c>
      <c r="E14" s="7" t="s">
        <v>66</v>
      </c>
      <c r="F14" s="9">
        <v>5880022.3799999999</v>
      </c>
      <c r="G14" s="9">
        <v>5632908</v>
      </c>
      <c r="H14" s="10">
        <v>4506326.4000000004</v>
      </c>
      <c r="I14" s="10">
        <v>4506326.4000000004</v>
      </c>
      <c r="J14" s="11">
        <v>0</v>
      </c>
      <c r="K14" s="12" t="s">
        <v>72</v>
      </c>
      <c r="L14" s="13">
        <f t="shared" si="0"/>
        <v>0.78</v>
      </c>
      <c r="M14" s="14" t="s">
        <v>46</v>
      </c>
      <c r="N14" s="15" t="s">
        <v>19</v>
      </c>
      <c r="P14"/>
      <c r="Q14"/>
      <c r="R14"/>
      <c r="S14"/>
      <c r="T14"/>
      <c r="U14"/>
      <c r="V14"/>
    </row>
    <row r="15" spans="1:22" ht="57.95" customHeight="1">
      <c r="A15" s="16" t="s">
        <v>82</v>
      </c>
      <c r="B15" s="17" t="s">
        <v>18</v>
      </c>
      <c r="C15" s="16" t="s">
        <v>53</v>
      </c>
      <c r="D15" s="16" t="s">
        <v>60</v>
      </c>
      <c r="E15" s="16" t="s">
        <v>67</v>
      </c>
      <c r="F15" s="18">
        <v>4990984.32</v>
      </c>
      <c r="G15" s="18">
        <v>3602108.04</v>
      </c>
      <c r="H15" s="19">
        <f>I15+J15</f>
        <v>3205876.1536000003</v>
      </c>
      <c r="I15" s="19">
        <v>2881686.43</v>
      </c>
      <c r="J15" s="20">
        <f>G15*0.09</f>
        <v>324189.72359999997</v>
      </c>
      <c r="K15" s="21">
        <v>76.5</v>
      </c>
      <c r="L15" s="22">
        <f t="shared" si="0"/>
        <v>0.76500000000000001</v>
      </c>
      <c r="M15" s="23" t="s">
        <v>46</v>
      </c>
      <c r="N15" s="24" t="s">
        <v>19</v>
      </c>
    </row>
    <row r="16" spans="1:22" s="1" customFormat="1" ht="57.95" customHeight="1">
      <c r="A16" s="7" t="s">
        <v>83</v>
      </c>
      <c r="B16" s="8" t="s">
        <v>18</v>
      </c>
      <c r="C16" s="7" t="s">
        <v>54</v>
      </c>
      <c r="D16" s="7" t="s">
        <v>61</v>
      </c>
      <c r="E16" s="7" t="s">
        <v>28</v>
      </c>
      <c r="F16" s="9">
        <v>1119334.6499999999</v>
      </c>
      <c r="G16" s="9">
        <v>903901.23</v>
      </c>
      <c r="H16" s="10">
        <v>723120.98</v>
      </c>
      <c r="I16" s="10">
        <v>723120.98</v>
      </c>
      <c r="J16" s="11">
        <v>0</v>
      </c>
      <c r="K16" s="12" t="s">
        <v>73</v>
      </c>
      <c r="L16" s="13">
        <f t="shared" si="0"/>
        <v>0.71</v>
      </c>
      <c r="M16" s="14" t="s">
        <v>46</v>
      </c>
      <c r="N16" s="15" t="s">
        <v>19</v>
      </c>
      <c r="P16"/>
      <c r="Q16"/>
      <c r="R16"/>
      <c r="S16"/>
      <c r="T16"/>
      <c r="U16"/>
      <c r="V16"/>
    </row>
    <row r="17" spans="1:22" s="1" customFormat="1" ht="57.95" customHeight="1">
      <c r="A17" s="26"/>
      <c r="B17" s="26"/>
      <c r="C17" s="26"/>
      <c r="D17" s="26"/>
      <c r="E17" s="25" t="s">
        <v>8</v>
      </c>
      <c r="F17" s="19">
        <f>SUM(F4:F16)</f>
        <v>58625134.710000001</v>
      </c>
      <c r="G17" s="19">
        <f t="shared" ref="G17:J17" si="1">SUM(G4:G16)</f>
        <v>55257793.489999995</v>
      </c>
      <c r="H17" s="19">
        <f t="shared" si="1"/>
        <v>45824087.294099994</v>
      </c>
      <c r="I17" s="19">
        <f t="shared" si="1"/>
        <v>44206234.739999995</v>
      </c>
      <c r="J17" s="19">
        <f t="shared" si="1"/>
        <v>1617852.5540999998</v>
      </c>
      <c r="K17" s="26"/>
      <c r="L17" s="26"/>
      <c r="M17" s="26"/>
      <c r="N17" s="27"/>
      <c r="O17"/>
      <c r="P17"/>
      <c r="Q17"/>
      <c r="R17"/>
      <c r="S17"/>
      <c r="T17"/>
      <c r="U17"/>
      <c r="V17"/>
    </row>
    <row r="18" spans="1:22" s="1" customFormat="1" ht="21.75" customHeight="1">
      <c r="A18" s="3"/>
      <c r="B18" s="3"/>
      <c r="C18" s="3"/>
      <c r="D18" s="3"/>
      <c r="E18" s="4"/>
      <c r="F18" s="3"/>
      <c r="G18" s="3"/>
      <c r="H18" s="3"/>
      <c r="I18" s="38"/>
      <c r="J18" s="38"/>
      <c r="K18" s="3"/>
      <c r="L18" s="3"/>
      <c r="M18" s="3"/>
      <c r="N18" s="3"/>
      <c r="O18"/>
      <c r="P18"/>
      <c r="Q18"/>
      <c r="R18"/>
      <c r="S18"/>
      <c r="T18"/>
      <c r="U18"/>
      <c r="V18"/>
    </row>
    <row r="19" spans="1:22" s="30" customFormat="1" ht="59.25" customHeight="1">
      <c r="A19" s="41" t="s">
        <v>74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9"/>
      <c r="Q19" s="31"/>
    </row>
    <row r="20" spans="1:22" ht="92.25" customHeight="1">
      <c r="A20" s="7" t="s">
        <v>3</v>
      </c>
      <c r="B20" s="8" t="s">
        <v>18</v>
      </c>
      <c r="C20" s="7" t="s">
        <v>75</v>
      </c>
      <c r="D20" s="7" t="s">
        <v>76</v>
      </c>
      <c r="E20" s="7" t="s">
        <v>77</v>
      </c>
      <c r="F20" s="9">
        <v>4003650</v>
      </c>
      <c r="G20" s="9">
        <v>4003650</v>
      </c>
      <c r="H20" s="10">
        <v>3202920</v>
      </c>
      <c r="I20" s="10">
        <v>3202920</v>
      </c>
      <c r="J20" s="12">
        <v>0</v>
      </c>
      <c r="K20" s="35" t="s">
        <v>78</v>
      </c>
      <c r="L20" s="35" t="s">
        <v>78</v>
      </c>
      <c r="M20" s="28" t="s">
        <v>46</v>
      </c>
      <c r="N20" s="28" t="s">
        <v>19</v>
      </c>
    </row>
    <row r="21" spans="1:22" s="1" customFormat="1" ht="57.95" customHeight="1">
      <c r="A21" s="32"/>
      <c r="B21" s="32"/>
      <c r="C21" s="32"/>
      <c r="D21" s="32"/>
      <c r="E21" s="33" t="s">
        <v>8</v>
      </c>
      <c r="F21" s="19">
        <f>SUM(F20)</f>
        <v>4003650</v>
      </c>
      <c r="G21" s="19">
        <f t="shared" ref="G21:I21" si="2">SUM(G20)</f>
        <v>4003650</v>
      </c>
      <c r="H21" s="19">
        <f t="shared" si="2"/>
        <v>3202920</v>
      </c>
      <c r="I21" s="19">
        <f t="shared" si="2"/>
        <v>3202920</v>
      </c>
      <c r="J21" s="21">
        <v>0</v>
      </c>
      <c r="K21" s="34"/>
      <c r="L21" s="34"/>
      <c r="M21" s="34"/>
      <c r="N21" s="34"/>
      <c r="O21"/>
      <c r="P21"/>
      <c r="Q21"/>
      <c r="R21"/>
      <c r="S21"/>
      <c r="T21"/>
      <c r="U21"/>
      <c r="V21"/>
    </row>
  </sheetData>
  <customSheetViews>
    <customSheetView guid="{8C1BFA3B-0B12-4EA1-AC70-1213200D557B}" scale="70" showPageBreaks="1" showGridLines="0" printArea="1" view="pageBreakPreview" topLeftCell="A4">
      <selection activeCell="H8" sqref="H8"/>
      <pageMargins left="0.31496062992125984" right="0.31496062992125984" top="0.74803149606299213" bottom="0.74803149606299213" header="0.31496062992125984" footer="0.31496062992125984"/>
      <pageSetup paperSize="9" scale="33" fitToHeight="0" orientation="landscape" r:id="rId1"/>
    </customSheetView>
  </customSheetViews>
  <mergeCells count="2">
    <mergeCell ref="A1:N1"/>
    <mergeCell ref="A19:N19"/>
  </mergeCells>
  <pageMargins left="0.31496062992125984" right="0.31496062992125984" top="0.74803149606299213" bottom="0.74803149606299213" header="0.31496062992125984" footer="0.31496062992125984"/>
  <pageSetup paperSize="9" scale="3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p</cp:lastModifiedBy>
  <cp:lastPrinted>2017-12-04T14:12:25Z</cp:lastPrinted>
  <dcterms:created xsi:type="dcterms:W3CDTF">2015-06-15T08:53:48Z</dcterms:created>
  <dcterms:modified xsi:type="dcterms:W3CDTF">2018-05-29T12:59:06Z</dcterms:modified>
</cp:coreProperties>
</file>