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 tabRatio="466"/>
  </bookViews>
  <sheets>
    <sheet name="6.2 043" sheetId="2" r:id="rId1"/>
    <sheet name="Arkusz1" sheetId="3" state="hidden" r:id="rId2"/>
  </sheets>
  <definedNames>
    <definedName name="_xlnm._FilterDatabase" localSheetId="0" hidden="1">'6.2 043'!$A$4:$N$4</definedName>
    <definedName name="kurs">'6.2 043'!$E$109</definedName>
    <definedName name="_xlnm.Print_Area" localSheetId="0">'6.2 043'!$A$1:$N$128</definedName>
    <definedName name="_xlnm.Print_Titles" localSheetId="0">'6.2 043'!$4:$5</definedName>
  </definedNames>
  <calcPr calcId="125725"/>
</workbook>
</file>

<file path=xl/calcChain.xml><?xml version="1.0" encoding="utf-8"?>
<calcChain xmlns="http://schemas.openxmlformats.org/spreadsheetml/2006/main">
  <c r="G18" i="2"/>
  <c r="I18"/>
  <c r="F18"/>
  <c r="L17" l="1"/>
  <c r="J17"/>
  <c r="H17" l="1"/>
  <c r="L8"/>
  <c r="L9"/>
  <c r="L10"/>
  <c r="L11"/>
  <c r="L12"/>
  <c r="L13"/>
  <c r="L14"/>
  <c r="L15"/>
  <c r="L16"/>
  <c r="L7"/>
  <c r="L6"/>
  <c r="J8" l="1"/>
  <c r="H8" s="1"/>
  <c r="J9"/>
  <c r="H9" s="1"/>
  <c r="J10"/>
  <c r="H10" s="1"/>
  <c r="J11"/>
  <c r="H11" s="1"/>
  <c r="J12"/>
  <c r="H12" s="1"/>
  <c r="J13"/>
  <c r="H13" s="1"/>
  <c r="J14"/>
  <c r="H14" s="1"/>
  <c r="J15"/>
  <c r="H15" s="1"/>
  <c r="H16"/>
  <c r="H7"/>
  <c r="J6"/>
  <c r="J18" l="1"/>
  <c r="H6"/>
  <c r="H18" s="1"/>
</calcChain>
</file>

<file path=xl/sharedStrings.xml><?xml version="1.0" encoding="utf-8"?>
<sst xmlns="http://schemas.openxmlformats.org/spreadsheetml/2006/main" count="127" uniqueCount="76">
  <si>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</si>
  <si>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</si>
  <si>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</si>
  <si>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</si>
  <si>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</si>
  <si>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</si>
  <si>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</si>
  <si>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</si>
  <si>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</si>
  <si>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</si>
  <si>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</si>
  <si>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</si>
  <si>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</si>
  <si>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</si>
  <si>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</si>
  <si>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</si>
  <si>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</si>
  <si>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</si>
  <si>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</si>
  <si>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</si>
  <si>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</si>
  <si>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</si>
  <si>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</si>
  <si>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</si>
  <si>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</si>
  <si>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</si>
  <si>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</si>
  <si>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</si>
  <si>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 xml:space="preserve">* nie dotyczy EFS </t>
  </si>
  <si>
    <t>Kategoria interwencji</t>
  </si>
  <si>
    <t>Wartość projektu ogółem</t>
  </si>
  <si>
    <t>Procent maksymalnej liczby punktów możliwych do zdobycia *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</si>
  <si>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</si>
  <si>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63,50</t>
  </si>
  <si>
    <t>*** poniżej progu punktowego zamieszczane są projekty, które uzyskały wymagane minumum punktowe, jednak ze względu na ustaloną kwotę alokacji nie mogą zostać skierowane do dofinansowania</t>
  </si>
  <si>
    <t>055</t>
  </si>
  <si>
    <t>Miasto Maków Mazowiecki</t>
  </si>
  <si>
    <t>RPMA.06.02.00-14-8512/17</t>
  </si>
  <si>
    <t>Przywrócenie funkcji społeczno-gospodarczych zdegradowanych terenów w ramach rewitalizacji Grodziska Mazowieckiego</t>
  </si>
  <si>
    <t>GMINA GRODZISK MAZOWIECKI</t>
  </si>
  <si>
    <t xml:space="preserve">Aktywizacja społeczna i gospodarcza obszaru rewitalizowanego poprzez rozwój infrastruktury dawnego Kasyna Oficerskiego w Twierdzy Modlin  </t>
  </si>
  <si>
    <t>Miasto Nowy Dwór Mazowiecki</t>
  </si>
  <si>
    <t>Zintegrowany projekt rewitalizacji centrum osady fabrycznej w Żyrardowie służący aktywizacji społecznej i gospodarczej</t>
  </si>
  <si>
    <t>Miasto Żyrardów</t>
  </si>
  <si>
    <t>Miasto Dwóch Kultur - Rewitalizacja Centrum Starego Miasta</t>
  </si>
  <si>
    <t>Rewitalizacja obszaru zmarginalizowanego poprzez rewaloryzację budynku IV Liceum Ogólnokształcącego im. Hetmana Stanisława Żółkiewskiego w Siedlcach</t>
  </si>
  <si>
    <t>Miasto Siedlce</t>
  </si>
  <si>
    <t>Aktywizacja społeczna i gospodarcza obszarów zdegradowanych, poprzez realizację projektów rewitalizacyjnych na terenie Miasta i Gminy Łosice</t>
  </si>
  <si>
    <t>Miasto i Gmina Łosice</t>
  </si>
  <si>
    <t>Kompleksowy remont i modernizacja Willi Millera wraz z otaczającym parkiem i przebudową terenu targowiska</t>
  </si>
  <si>
    <t>Miasto Piastów</t>
  </si>
  <si>
    <t>Rozwój infrastruktury technicznej na obszarach rewitalizowanych w gminie Brochów w celu  ich aktywizacji społecznej i gospodarczej</t>
  </si>
  <si>
    <t>Gmina Brochów</t>
  </si>
  <si>
    <t>„Sochaczew (od)Nowa”</t>
  </si>
  <si>
    <t>Gmina Miasto Sochaczew</t>
  </si>
  <si>
    <t>„Rozwój infrastruktury technicznej na obszarach rewitalizowanych gminy Myszyniec w celu ich aktywizacji społecznej i gospodarczej”</t>
  </si>
  <si>
    <t>Gmina Myszyniec</t>
  </si>
  <si>
    <t xml:space="preserve">Rewitalizacja Miasta Sokołów Podlaski - kontynuacja budowy Parku Przemysłowego Sokołów Podlaski na terenach dawnej cukrowni, I etap wraz 
z termomodernizacją Publicznej Szkoły Podstawowej Nr 2 
</t>
  </si>
  <si>
    <t xml:space="preserve">Miasto Sokołów Podlaski </t>
  </si>
  <si>
    <t>RPMA.06.02.00-14-8479/17</t>
  </si>
  <si>
    <t>RPMA.06.02.00-14-8482/17</t>
  </si>
  <si>
    <t>RPMA.06.02.00-14-8246/17</t>
  </si>
  <si>
    <t>RPMA.06.02.00-14-8429/17</t>
  </si>
  <si>
    <t>RPMA.06.02.00-14-8481/17</t>
  </si>
  <si>
    <t>RPMA.06.02.00-14-8310/17</t>
  </si>
  <si>
    <t>RPMA.06.02.00-14-8469/17</t>
  </si>
  <si>
    <t>RPMA.06.02.00-14-8525/17</t>
  </si>
  <si>
    <t>RPMA.06.02.00-14-8518/17</t>
  </si>
  <si>
    <t>RPMA.06.02.00-14-8514/17</t>
  </si>
  <si>
    <t>RPMA.06.02.00-14-8509/17</t>
  </si>
  <si>
    <t>PRZEBUDOWA TERENU SZPITALNEGO OBEJMUJĄCEGO INFRASTRUKTURĘ TECHNICZNĄ, MAŁĄ ARCHITEKTURĘ ORAZ TERENY ZIELONE JAKO MIEJSCE BIERNEJ I CZYNNEJ HORTITERAPII Z WYKORZYSTANIEM DO REHABILITACJI LECZNICZEJ DZIECI I DOROSŁYCH.</t>
  </si>
  <si>
    <t>MAZOWIECKI SZPITAL WOJEWÓDZKI W SIEDLCACH SPÓŁKA Z OGRANICZONĄ ODPOWIEDZIALNOŚCIĄ</t>
  </si>
  <si>
    <t>Lista projektów wybranych do dofinansowania w trybie konkursowym dla Regionalnego Programu Operacyjnego Województwa Mazowieckiego 2014-2020</t>
  </si>
  <si>
    <t>Rezygnacja z podpisania umowy</t>
  </si>
  <si>
    <t>Projekt skierowany do dofinansowania po zwiększeniu alokacji</t>
  </si>
  <si>
    <t>Lista ocenionych projektów, które spełniły kryteria wyboru projektów i uzyskały kolejno największą liczbę punktów, złożonych w ramach konkursu RPMA.06.02.00-IP.01-14-043/16, Oś priorytetowa VI „Jakość życia” dla Działania 6.2 „Rewitalizacja obszarów zmarginalizowanych”, Typ projektów: „Rozwój infrastruktury technicznej na obszarach rewitalizowanych w celu ich aktywizacji społecznej i gospodarczej” w ramach Regionalnego Programu Operacyjnego Województwa Mazowieckiego lata 2014-2020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</si>
</sst>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3" tint="0.79998168889431442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4" tint="0.59999389629810485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87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4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164" fontId="18" fillId="0" borderId="14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" fontId="18" fillId="0" borderId="12" xfId="0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vertical="center"/>
    </xf>
    <xf numFmtId="49" fontId="18" fillId="33" borderId="14" xfId="0" applyNumberFormat="1" applyFont="1" applyFill="1" applyBorder="1" applyAlignment="1">
      <alignment vertical="center" wrapText="1"/>
    </xf>
    <xf numFmtId="0" fontId="18" fillId="33" borderId="14" xfId="0" applyFont="1" applyFill="1" applyBorder="1" applyAlignment="1">
      <alignment vertical="center" wrapText="1"/>
    </xf>
    <xf numFmtId="164" fontId="18" fillId="33" borderId="14" xfId="0" applyNumberFormat="1" applyFont="1" applyFill="1" applyBorder="1" applyAlignment="1">
      <alignment vertical="center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49" fontId="18" fillId="35" borderId="0" xfId="0" applyNumberFormat="1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center" vertical="center"/>
    </xf>
    <xf numFmtId="0" fontId="18" fillId="35" borderId="0" xfId="0" applyFont="1" applyFill="1" applyBorder="1" applyAlignment="1">
      <alignment vertical="center" wrapText="1"/>
    </xf>
    <xf numFmtId="164" fontId="18" fillId="35" borderId="0" xfId="0" applyNumberFormat="1" applyFont="1" applyFill="1" applyBorder="1" applyAlignment="1">
      <alignment vertical="center"/>
    </xf>
    <xf numFmtId="165" fontId="18" fillId="35" borderId="0" xfId="0" applyNumberFormat="1" applyFont="1" applyFill="1" applyBorder="1" applyAlignment="1">
      <alignment vertical="center"/>
    </xf>
    <xf numFmtId="2" fontId="18" fillId="35" borderId="0" xfId="0" applyNumberFormat="1" applyFont="1" applyFill="1" applyBorder="1" applyAlignment="1">
      <alignment horizontal="center" vertical="center" wrapText="1"/>
    </xf>
    <xf numFmtId="10" fontId="18" fillId="35" borderId="0" xfId="1" applyNumberFormat="1" applyFont="1" applyFill="1" applyBorder="1" applyAlignment="1">
      <alignment horizontal="center" vertical="center"/>
    </xf>
    <xf numFmtId="49" fontId="18" fillId="35" borderId="0" xfId="1" applyNumberFormat="1" applyFont="1" applyFill="1" applyBorder="1" applyAlignment="1">
      <alignment horizontal="center" vertical="center"/>
    </xf>
    <xf numFmtId="49" fontId="18" fillId="35" borderId="0" xfId="0" applyNumberFormat="1" applyFont="1" applyFill="1" applyBorder="1" applyAlignment="1">
      <alignment vertical="center"/>
    </xf>
    <xf numFmtId="49" fontId="18" fillId="35" borderId="0" xfId="0" applyNumberFormat="1" applyFont="1" applyFill="1" applyBorder="1" applyAlignment="1">
      <alignment vertical="center" wrapText="1"/>
    </xf>
    <xf numFmtId="0" fontId="18" fillId="0" borderId="14" xfId="0" applyNumberFormat="1" applyFont="1" applyFill="1" applyBorder="1" applyAlignment="1">
      <alignment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 wrapText="1"/>
    </xf>
    <xf numFmtId="49" fontId="22" fillId="33" borderId="13" xfId="0" applyNumberFormat="1" applyFont="1" applyFill="1" applyBorder="1" applyAlignment="1">
      <alignment horizontal="center" vertical="center" wrapText="1"/>
    </xf>
    <xf numFmtId="49" fontId="22" fillId="33" borderId="14" xfId="0" applyNumberFormat="1" applyFont="1" applyFill="1" applyBorder="1" applyAlignment="1">
      <alignment horizontal="center" vertical="center" wrapText="1"/>
    </xf>
    <xf numFmtId="49" fontId="22" fillId="33" borderId="14" xfId="0" applyNumberFormat="1" applyFont="1" applyFill="1" applyBorder="1" applyAlignment="1">
      <alignment horizontal="center" vertical="center"/>
    </xf>
    <xf numFmtId="2" fontId="22" fillId="33" borderId="14" xfId="0" applyNumberFormat="1" applyFont="1" applyFill="1" applyBorder="1" applyAlignment="1">
      <alignment horizontal="center" vertical="center" wrapText="1"/>
    </xf>
    <xf numFmtId="10" fontId="22" fillId="33" borderId="10" xfId="1" applyNumberFormat="1" applyFont="1" applyFill="1" applyBorder="1" applyAlignment="1">
      <alignment horizontal="center" vertical="center"/>
    </xf>
    <xf numFmtId="49" fontId="22" fillId="33" borderId="10" xfId="1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/>
    <xf numFmtId="49" fontId="23" fillId="35" borderId="0" xfId="0" applyNumberFormat="1" applyFont="1" applyFill="1" applyBorder="1" applyAlignment="1">
      <alignment horizontal="center" vertical="center" wrapText="1"/>
    </xf>
    <xf numFmtId="49" fontId="23" fillId="35" borderId="0" xfId="0" applyNumberFormat="1" applyFont="1" applyFill="1" applyBorder="1" applyAlignment="1">
      <alignment horizontal="center" vertical="center"/>
    </xf>
    <xf numFmtId="2" fontId="23" fillId="35" borderId="0" xfId="0" applyNumberFormat="1" applyFont="1" applyFill="1" applyBorder="1" applyAlignment="1">
      <alignment horizontal="center" vertical="center" wrapText="1"/>
    </xf>
    <xf numFmtId="10" fontId="23" fillId="35" borderId="0" xfId="1" applyNumberFormat="1" applyFont="1" applyFill="1" applyBorder="1" applyAlignment="1">
      <alignment horizontal="center" vertical="center"/>
    </xf>
    <xf numFmtId="49" fontId="23" fillId="35" borderId="0" xfId="1" applyNumberFormat="1" applyFont="1" applyFill="1" applyBorder="1" applyAlignment="1">
      <alignment horizontal="center" vertical="center"/>
    </xf>
    <xf numFmtId="1" fontId="18" fillId="35" borderId="0" xfId="0" applyNumberFormat="1" applyFont="1" applyFill="1" applyBorder="1" applyAlignment="1">
      <alignment horizontal="center" vertical="center" wrapText="1"/>
    </xf>
    <xf numFmtId="0" fontId="18" fillId="35" borderId="0" xfId="0" applyNumberFormat="1" applyFont="1" applyFill="1" applyBorder="1" applyAlignment="1">
      <alignment horizontal="center" vertical="center" wrapText="1"/>
    </xf>
    <xf numFmtId="0" fontId="18" fillId="35" borderId="0" xfId="0" applyFont="1" applyFill="1" applyBorder="1" applyAlignment="1">
      <alignment horizontal="left" vertical="center" wrapText="1"/>
    </xf>
    <xf numFmtId="2" fontId="18" fillId="35" borderId="0" xfId="1" applyNumberFormat="1" applyFont="1" applyFill="1" applyBorder="1" applyAlignment="1">
      <alignment horizontal="center" vertical="center" wrapText="1"/>
    </xf>
    <xf numFmtId="10" fontId="23" fillId="0" borderId="10" xfId="1" applyNumberFormat="1" applyFont="1" applyFill="1" applyBorder="1" applyAlignment="1">
      <alignment horizontal="center" vertical="center"/>
    </xf>
    <xf numFmtId="10" fontId="18" fillId="0" borderId="10" xfId="1" applyNumberFormat="1" applyFont="1" applyFill="1" applyBorder="1" applyAlignment="1">
      <alignment horizontal="center" vertical="center" wrapText="1"/>
    </xf>
    <xf numFmtId="10" fontId="24" fillId="36" borderId="10" xfId="1" applyNumberFormat="1" applyFont="1" applyFill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49" fontId="18" fillId="35" borderId="0" xfId="0" applyNumberFormat="1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1"/>
  <sheetViews>
    <sheetView showGridLines="0" tabSelected="1" view="pageBreakPreview" topLeftCell="E1" zoomScale="85" zoomScaleNormal="100" zoomScaleSheetLayoutView="85" workbookViewId="0">
      <pane ySplit="4" topLeftCell="A14" activePane="bottomLeft" state="frozen"/>
      <selection pane="bottomLeft" activeCell="A17" sqref="A17:XFD17"/>
    </sheetView>
  </sheetViews>
  <sheetFormatPr defaultColWidth="8.75" defaultRowHeight="0" customHeight="1" zeroHeight="1"/>
  <cols>
    <col min="1" max="1" width="7.125" style="3" customWidth="1"/>
    <col min="2" max="2" width="21.375" style="3" bestFit="1" customWidth="1"/>
    <col min="3" max="3" width="25.5" style="4" customWidth="1"/>
    <col min="4" max="4" width="68.5" style="4" customWidth="1"/>
    <col min="5" max="5" width="53.125" style="4" customWidth="1"/>
    <col min="6" max="6" width="18.875" style="4" customWidth="1"/>
    <col min="7" max="7" width="19.625" style="4" customWidth="1"/>
    <col min="8" max="8" width="17.625" style="4" customWidth="1"/>
    <col min="9" max="9" width="19.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7" width="15.75" style="2" bestFit="1" customWidth="1"/>
    <col min="18" max="16384" width="8.75" style="2"/>
  </cols>
  <sheetData>
    <row r="1" spans="1:15" ht="0" hidden="1" customHeight="1">
      <c r="A1" s="64"/>
      <c r="B1" s="64"/>
      <c r="C1" s="65"/>
      <c r="D1" s="65"/>
      <c r="E1" s="65"/>
      <c r="F1" s="65"/>
      <c r="G1" s="65"/>
      <c r="H1" s="65"/>
      <c r="I1" s="65"/>
      <c r="J1" s="65"/>
      <c r="K1" s="65"/>
      <c r="L1" s="66"/>
      <c r="M1" s="66"/>
      <c r="N1" s="66"/>
    </row>
    <row r="2" spans="1:15" ht="48" customHeight="1">
      <c r="A2" s="84" t="s">
        <v>75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  <c r="O2" s="1"/>
    </row>
    <row r="3" spans="1:15" ht="48" customHeight="1">
      <c r="A3" s="83" t="s">
        <v>72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1"/>
    </row>
    <row r="4" spans="1:15" ht="75">
      <c r="A4" s="19" t="s">
        <v>17</v>
      </c>
      <c r="B4" s="19" t="s">
        <v>21</v>
      </c>
      <c r="C4" s="19" t="s">
        <v>18</v>
      </c>
      <c r="D4" s="19" t="s">
        <v>0</v>
      </c>
      <c r="E4" s="19" t="s">
        <v>2</v>
      </c>
      <c r="F4" s="19" t="s">
        <v>30</v>
      </c>
      <c r="G4" s="19" t="s">
        <v>1</v>
      </c>
      <c r="H4" s="19" t="s">
        <v>22</v>
      </c>
      <c r="I4" s="19" t="s">
        <v>23</v>
      </c>
      <c r="J4" s="19" t="s">
        <v>24</v>
      </c>
      <c r="K4" s="19" t="s">
        <v>20</v>
      </c>
      <c r="L4" s="20" t="s">
        <v>31</v>
      </c>
      <c r="M4" s="20" t="s">
        <v>29</v>
      </c>
      <c r="N4" s="19" t="s">
        <v>25</v>
      </c>
      <c r="O4" s="1"/>
    </row>
    <row r="5" spans="1:15" ht="26.45" customHeight="1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1" t="s">
        <v>14</v>
      </c>
      <c r="M5" s="22" t="s">
        <v>15</v>
      </c>
      <c r="N5" s="21" t="s">
        <v>16</v>
      </c>
    </row>
    <row r="6" spans="1:15" ht="95.25" customHeight="1">
      <c r="A6" s="18" t="s">
        <v>3</v>
      </c>
      <c r="B6" s="23" t="s">
        <v>26</v>
      </c>
      <c r="C6" s="24" t="s">
        <v>59</v>
      </c>
      <c r="D6" s="26" t="s">
        <v>38</v>
      </c>
      <c r="E6" s="26" t="s">
        <v>39</v>
      </c>
      <c r="F6" s="27">
        <v>6821352.6100000003</v>
      </c>
      <c r="G6" s="27">
        <v>5481149.1100000003</v>
      </c>
      <c r="H6" s="27">
        <f>I6+J6</f>
        <v>4933034.1964999996</v>
      </c>
      <c r="I6" s="27">
        <v>4110861.83</v>
      </c>
      <c r="J6" s="28">
        <f>G6*0.15</f>
        <v>822172.3665</v>
      </c>
      <c r="K6" s="29">
        <v>51</v>
      </c>
      <c r="L6" s="30">
        <f>K6/51</f>
        <v>1</v>
      </c>
      <c r="M6" s="31" t="s">
        <v>35</v>
      </c>
      <c r="N6" s="62" t="s">
        <v>27</v>
      </c>
    </row>
    <row r="7" spans="1:15" ht="95.25" customHeight="1">
      <c r="A7" s="9" t="s">
        <v>4</v>
      </c>
      <c r="B7" s="11" t="s">
        <v>26</v>
      </c>
      <c r="C7" s="6" t="s">
        <v>60</v>
      </c>
      <c r="D7" s="46" t="s">
        <v>40</v>
      </c>
      <c r="E7" s="7" t="s">
        <v>41</v>
      </c>
      <c r="F7" s="8">
        <v>7096822.5300000003</v>
      </c>
      <c r="G7" s="8">
        <v>5611774.4100000001</v>
      </c>
      <c r="H7" s="8">
        <f>I7+J7</f>
        <v>4208830.8</v>
      </c>
      <c r="I7" s="8">
        <v>4208830.8</v>
      </c>
      <c r="J7" s="5">
        <v>0</v>
      </c>
      <c r="K7" s="32">
        <v>51</v>
      </c>
      <c r="L7" s="47">
        <f>K7/51</f>
        <v>1</v>
      </c>
      <c r="M7" s="15" t="s">
        <v>35</v>
      </c>
      <c r="N7" s="76" t="s">
        <v>27</v>
      </c>
    </row>
    <row r="8" spans="1:15" ht="47.25" customHeight="1">
      <c r="A8" s="18" t="s">
        <v>5</v>
      </c>
      <c r="B8" s="23" t="s">
        <v>26</v>
      </c>
      <c r="C8" s="24" t="s">
        <v>37</v>
      </c>
      <c r="D8" s="25" t="s">
        <v>42</v>
      </c>
      <c r="E8" s="26" t="s">
        <v>43</v>
      </c>
      <c r="F8" s="27">
        <v>6666666.6600000001</v>
      </c>
      <c r="G8" s="27">
        <v>6666666.6600000001</v>
      </c>
      <c r="H8" s="27">
        <f t="shared" ref="H8:H16" si="0">I8+J8</f>
        <v>5999999.9890000001</v>
      </c>
      <c r="I8" s="27">
        <v>4999999.99</v>
      </c>
      <c r="J8" s="28">
        <f t="shared" ref="J8:J15" si="1">G8*0.15</f>
        <v>999999.99899999995</v>
      </c>
      <c r="K8" s="29">
        <v>51</v>
      </c>
      <c r="L8" s="30">
        <f t="shared" ref="L8:L16" si="2">K8/51</f>
        <v>1</v>
      </c>
      <c r="M8" s="31" t="s">
        <v>35</v>
      </c>
      <c r="N8" s="78" t="s">
        <v>27</v>
      </c>
    </row>
    <row r="9" spans="1:15" ht="97.5" customHeight="1">
      <c r="A9" s="9" t="s">
        <v>6</v>
      </c>
      <c r="B9" s="11" t="s">
        <v>26</v>
      </c>
      <c r="C9" s="6" t="s">
        <v>61</v>
      </c>
      <c r="D9" s="46" t="s">
        <v>44</v>
      </c>
      <c r="E9" s="7" t="s">
        <v>36</v>
      </c>
      <c r="F9" s="8">
        <v>10639611.720000001</v>
      </c>
      <c r="G9" s="8">
        <v>10061511.720000001</v>
      </c>
      <c r="H9" s="8">
        <f t="shared" si="0"/>
        <v>6508791.9280000003</v>
      </c>
      <c r="I9" s="8">
        <v>4999565.17</v>
      </c>
      <c r="J9" s="5">
        <f t="shared" si="1"/>
        <v>1509226.7580000001</v>
      </c>
      <c r="K9" s="32">
        <v>50</v>
      </c>
      <c r="L9" s="47">
        <f t="shared" si="2"/>
        <v>0.98039215686274506</v>
      </c>
      <c r="M9" s="15" t="s">
        <v>35</v>
      </c>
      <c r="N9" s="79" t="s">
        <v>73</v>
      </c>
    </row>
    <row r="10" spans="1:15" ht="47.25" customHeight="1">
      <c r="A10" s="18" t="s">
        <v>7</v>
      </c>
      <c r="B10" s="23" t="s">
        <v>26</v>
      </c>
      <c r="C10" s="24" t="s">
        <v>62</v>
      </c>
      <c r="D10" s="25" t="s">
        <v>45</v>
      </c>
      <c r="E10" s="26" t="s">
        <v>46</v>
      </c>
      <c r="F10" s="27">
        <v>11230391.17</v>
      </c>
      <c r="G10" s="27">
        <v>10717902.210000001</v>
      </c>
      <c r="H10" s="27">
        <f t="shared" si="0"/>
        <v>6607586.7115000002</v>
      </c>
      <c r="I10" s="27">
        <v>4999901.38</v>
      </c>
      <c r="J10" s="28">
        <f t="shared" si="1"/>
        <v>1607685.3315000001</v>
      </c>
      <c r="K10" s="29">
        <v>50</v>
      </c>
      <c r="L10" s="30">
        <f t="shared" si="2"/>
        <v>0.98039215686274506</v>
      </c>
      <c r="M10" s="31" t="s">
        <v>35</v>
      </c>
      <c r="N10" s="62" t="s">
        <v>27</v>
      </c>
    </row>
    <row r="11" spans="1:15" ht="97.5" customHeight="1">
      <c r="A11" s="9" t="s">
        <v>8</v>
      </c>
      <c r="B11" s="11" t="s">
        <v>26</v>
      </c>
      <c r="C11" s="6" t="s">
        <v>63</v>
      </c>
      <c r="D11" s="46" t="s">
        <v>47</v>
      </c>
      <c r="E11" s="7" t="s">
        <v>48</v>
      </c>
      <c r="F11" s="8">
        <v>7081288.4000000004</v>
      </c>
      <c r="G11" s="8">
        <v>7081288.4000000004</v>
      </c>
      <c r="H11" s="8">
        <f t="shared" si="0"/>
        <v>6019095.1399999997</v>
      </c>
      <c r="I11" s="8">
        <v>4956901.88</v>
      </c>
      <c r="J11" s="5">
        <f t="shared" si="1"/>
        <v>1062193.26</v>
      </c>
      <c r="K11" s="32">
        <v>50</v>
      </c>
      <c r="L11" s="47">
        <f t="shared" si="2"/>
        <v>0.98039215686274506</v>
      </c>
      <c r="M11" s="15" t="s">
        <v>35</v>
      </c>
      <c r="N11" s="76" t="s">
        <v>27</v>
      </c>
    </row>
    <row r="12" spans="1:15" ht="76.5" customHeight="1">
      <c r="A12" s="18" t="s">
        <v>9</v>
      </c>
      <c r="B12" s="23" t="s">
        <v>26</v>
      </c>
      <c r="C12" s="24" t="s">
        <v>64</v>
      </c>
      <c r="D12" s="25" t="s">
        <v>49</v>
      </c>
      <c r="E12" s="26" t="s">
        <v>50</v>
      </c>
      <c r="F12" s="27">
        <v>6149320.0800000001</v>
      </c>
      <c r="G12" s="27">
        <v>6026320.0800000001</v>
      </c>
      <c r="H12" s="27">
        <f t="shared" si="0"/>
        <v>5423688.0719999997</v>
      </c>
      <c r="I12" s="27">
        <v>4519740.0599999996</v>
      </c>
      <c r="J12" s="28">
        <f t="shared" si="1"/>
        <v>903948.01199999999</v>
      </c>
      <c r="K12" s="29">
        <v>47</v>
      </c>
      <c r="L12" s="30">
        <f t="shared" si="2"/>
        <v>0.92156862745098034</v>
      </c>
      <c r="M12" s="31" t="s">
        <v>35</v>
      </c>
      <c r="N12" s="62" t="s">
        <v>27</v>
      </c>
    </row>
    <row r="13" spans="1:15" ht="69.75" customHeight="1">
      <c r="A13" s="9" t="s">
        <v>10</v>
      </c>
      <c r="B13" s="11" t="s">
        <v>26</v>
      </c>
      <c r="C13" s="6" t="s">
        <v>65</v>
      </c>
      <c r="D13" s="12" t="s">
        <v>51</v>
      </c>
      <c r="E13" s="7" t="s">
        <v>52</v>
      </c>
      <c r="F13" s="8">
        <v>5288066.45</v>
      </c>
      <c r="G13" s="8">
        <v>2806375.14</v>
      </c>
      <c r="H13" s="8">
        <f t="shared" si="0"/>
        <v>2525737.6210000003</v>
      </c>
      <c r="I13" s="8">
        <v>2104781.35</v>
      </c>
      <c r="J13" s="5">
        <f t="shared" si="1"/>
        <v>420956.27100000001</v>
      </c>
      <c r="K13" s="32">
        <v>47</v>
      </c>
      <c r="L13" s="47">
        <f t="shared" si="2"/>
        <v>0.92156862745098034</v>
      </c>
      <c r="M13" s="15" t="s">
        <v>35</v>
      </c>
      <c r="N13" s="76" t="s">
        <v>27</v>
      </c>
    </row>
    <row r="14" spans="1:15" ht="76.5" customHeight="1">
      <c r="A14" s="18" t="s">
        <v>11</v>
      </c>
      <c r="B14" s="23" t="s">
        <v>26</v>
      </c>
      <c r="C14" s="24" t="s">
        <v>66</v>
      </c>
      <c r="D14" s="25" t="s">
        <v>53</v>
      </c>
      <c r="E14" s="26" t="s">
        <v>54</v>
      </c>
      <c r="F14" s="27">
        <v>9776774.2100000009</v>
      </c>
      <c r="G14" s="27">
        <v>8614851.0299999993</v>
      </c>
      <c r="H14" s="27">
        <f t="shared" si="0"/>
        <v>6291425.7045</v>
      </c>
      <c r="I14" s="27">
        <v>4999198.05</v>
      </c>
      <c r="J14" s="28">
        <f t="shared" si="1"/>
        <v>1292227.6544999999</v>
      </c>
      <c r="K14" s="29">
        <v>47</v>
      </c>
      <c r="L14" s="30">
        <f t="shared" si="2"/>
        <v>0.92156862745098034</v>
      </c>
      <c r="M14" s="31" t="s">
        <v>35</v>
      </c>
      <c r="N14" s="62" t="s">
        <v>27</v>
      </c>
    </row>
    <row r="15" spans="1:15" ht="69.75" customHeight="1">
      <c r="A15" s="9" t="s">
        <v>12</v>
      </c>
      <c r="B15" s="11" t="s">
        <v>26</v>
      </c>
      <c r="C15" s="6" t="s">
        <v>67</v>
      </c>
      <c r="D15" s="12" t="s">
        <v>55</v>
      </c>
      <c r="E15" s="7" t="s">
        <v>56</v>
      </c>
      <c r="F15" s="8">
        <v>2331834</v>
      </c>
      <c r="G15" s="8">
        <v>2035746.81</v>
      </c>
      <c r="H15" s="8">
        <f t="shared" si="0"/>
        <v>1832172.1215000001</v>
      </c>
      <c r="I15" s="8">
        <v>1526810.1</v>
      </c>
      <c r="J15" s="5">
        <f t="shared" si="1"/>
        <v>305362.02149999997</v>
      </c>
      <c r="K15" s="32">
        <v>47</v>
      </c>
      <c r="L15" s="47">
        <f t="shared" si="2"/>
        <v>0.92156862745098034</v>
      </c>
      <c r="M15" s="15" t="s">
        <v>35</v>
      </c>
      <c r="N15" s="76" t="s">
        <v>27</v>
      </c>
    </row>
    <row r="16" spans="1:15" ht="76.5" customHeight="1">
      <c r="A16" s="18" t="s">
        <v>13</v>
      </c>
      <c r="B16" s="23" t="s">
        <v>26</v>
      </c>
      <c r="C16" s="24" t="s">
        <v>68</v>
      </c>
      <c r="D16" s="25" t="s">
        <v>57</v>
      </c>
      <c r="E16" s="26" t="s">
        <v>58</v>
      </c>
      <c r="F16" s="27">
        <v>6666706.8499999996</v>
      </c>
      <c r="G16" s="27">
        <v>6497384</v>
      </c>
      <c r="H16" s="27">
        <f t="shared" si="0"/>
        <v>4872388.26</v>
      </c>
      <c r="I16" s="27">
        <v>4872388.26</v>
      </c>
      <c r="J16" s="28">
        <v>0</v>
      </c>
      <c r="K16" s="29">
        <v>47</v>
      </c>
      <c r="L16" s="30">
        <f t="shared" si="2"/>
        <v>0.92156862745098034</v>
      </c>
      <c r="M16" s="31" t="s">
        <v>35</v>
      </c>
      <c r="N16" s="62" t="s">
        <v>27</v>
      </c>
    </row>
    <row r="17" spans="1:17" ht="68.25" customHeight="1">
      <c r="A17" s="9" t="s">
        <v>14</v>
      </c>
      <c r="B17" s="11" t="s">
        <v>26</v>
      </c>
      <c r="C17" s="6" t="s">
        <v>69</v>
      </c>
      <c r="D17" s="7" t="s">
        <v>70</v>
      </c>
      <c r="E17" s="7" t="s">
        <v>71</v>
      </c>
      <c r="F17" s="8">
        <v>8132745.3300000001</v>
      </c>
      <c r="G17" s="8">
        <v>7557947.96</v>
      </c>
      <c r="H17" s="8">
        <f>I17+J17</f>
        <v>5957174.574</v>
      </c>
      <c r="I17" s="8">
        <v>4823482.38</v>
      </c>
      <c r="J17" s="8">
        <f>G17*0.15</f>
        <v>1133692.1939999999</v>
      </c>
      <c r="K17" s="57">
        <v>46.5</v>
      </c>
      <c r="L17" s="13">
        <f>K17/51</f>
        <v>0.91176470588235292</v>
      </c>
      <c r="M17" s="15" t="s">
        <v>35</v>
      </c>
      <c r="N17" s="77" t="s">
        <v>74</v>
      </c>
    </row>
    <row r="18" spans="1:17" ht="39.6" customHeight="1">
      <c r="A18" s="58" t="s">
        <v>27</v>
      </c>
      <c r="B18" s="59" t="s">
        <v>27</v>
      </c>
      <c r="C18" s="60" t="s">
        <v>27</v>
      </c>
      <c r="D18" s="59" t="s">
        <v>27</v>
      </c>
      <c r="E18" s="26" t="s">
        <v>19</v>
      </c>
      <c r="F18" s="27">
        <f>SUM(F6:F17)</f>
        <v>87881580.010000005</v>
      </c>
      <c r="G18" s="27">
        <f t="shared" ref="G18:J18" si="3">SUM(G6:G17)</f>
        <v>79158917.529999986</v>
      </c>
      <c r="H18" s="27">
        <f t="shared" si="3"/>
        <v>61179925.117999993</v>
      </c>
      <c r="I18" s="27">
        <f t="shared" si="3"/>
        <v>51122461.249999993</v>
      </c>
      <c r="J18" s="27">
        <f t="shared" si="3"/>
        <v>10057463.868000001</v>
      </c>
      <c r="K18" s="61" t="s">
        <v>27</v>
      </c>
      <c r="L18" s="62" t="s">
        <v>27</v>
      </c>
      <c r="M18" s="63" t="s">
        <v>27</v>
      </c>
      <c r="N18" s="62" t="s">
        <v>27</v>
      </c>
      <c r="Q18" s="10"/>
    </row>
    <row r="19" spans="1:17" ht="47.25" customHeight="1">
      <c r="A19" s="72"/>
      <c r="B19" s="72"/>
      <c r="C19" s="37"/>
      <c r="D19" s="73"/>
      <c r="E19" s="74"/>
      <c r="F19" s="40"/>
      <c r="G19" s="40"/>
      <c r="H19" s="40"/>
      <c r="I19" s="40"/>
      <c r="J19" s="40"/>
      <c r="K19" s="75"/>
      <c r="L19" s="42"/>
      <c r="M19" s="43"/>
      <c r="N19" s="42"/>
    </row>
    <row r="20" spans="1:17" ht="0" hidden="1" customHeight="1">
      <c r="A20" s="72"/>
      <c r="B20" s="72"/>
      <c r="C20" s="37"/>
      <c r="D20" s="73"/>
      <c r="E20" s="74"/>
      <c r="F20" s="40"/>
      <c r="G20" s="40"/>
      <c r="H20" s="40"/>
      <c r="I20" s="40"/>
      <c r="J20" s="40"/>
      <c r="K20" s="75"/>
      <c r="L20" s="42"/>
      <c r="M20" s="43"/>
      <c r="N20" s="42"/>
    </row>
    <row r="21" spans="1:17" ht="0" hidden="1" customHeight="1">
      <c r="A21" s="67"/>
      <c r="B21" s="67"/>
      <c r="C21" s="68"/>
      <c r="D21" s="67"/>
      <c r="E21" s="38"/>
      <c r="F21" s="48"/>
      <c r="G21" s="48"/>
      <c r="H21" s="48"/>
      <c r="I21" s="48"/>
      <c r="J21" s="48"/>
      <c r="K21" s="69"/>
      <c r="L21" s="70"/>
      <c r="M21" s="71"/>
      <c r="N21" s="70"/>
    </row>
    <row r="22" spans="1:17" ht="0" hidden="1" customHeight="1">
      <c r="A22" s="49"/>
      <c r="B22" s="50"/>
      <c r="C22" s="51"/>
      <c r="D22" s="52"/>
      <c r="E22" s="14"/>
      <c r="F22" s="48"/>
      <c r="G22" s="48"/>
      <c r="H22" s="48"/>
      <c r="I22" s="48"/>
      <c r="J22" s="53"/>
      <c r="K22" s="54"/>
      <c r="L22" s="56"/>
      <c r="M22" s="55"/>
      <c r="N22" s="56"/>
    </row>
    <row r="23" spans="1:17" ht="0" hidden="1" customHeight="1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spans="1:17" ht="0" hidden="1" customHeight="1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spans="1:17" ht="0" hidden="1" customHeigh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17" ht="0" hidden="1" customHeight="1">
      <c r="A26" s="49"/>
      <c r="B26" s="50"/>
      <c r="C26" s="51"/>
      <c r="D26" s="52"/>
      <c r="E26" s="14"/>
      <c r="F26" s="48"/>
      <c r="G26" s="48"/>
      <c r="H26" s="48"/>
      <c r="I26" s="48"/>
      <c r="J26" s="53"/>
      <c r="K26" s="54"/>
      <c r="L26" s="56"/>
      <c r="M26" s="55"/>
      <c r="N26" s="56"/>
    </row>
    <row r="27" spans="1:17" ht="0" hidden="1" customHeight="1">
      <c r="A27" s="49"/>
      <c r="B27" s="50"/>
      <c r="C27" s="51"/>
      <c r="D27" s="52"/>
      <c r="E27" s="14"/>
      <c r="F27" s="48"/>
      <c r="G27" s="48"/>
      <c r="H27" s="48"/>
      <c r="I27" s="48"/>
      <c r="J27" s="53"/>
      <c r="K27" s="54"/>
      <c r="L27" s="56"/>
      <c r="M27" s="55"/>
      <c r="N27" s="56"/>
    </row>
    <row r="28" spans="1:17" ht="0" hidden="1" customHeight="1">
      <c r="A28" s="49"/>
      <c r="B28" s="50"/>
      <c r="C28" s="51"/>
      <c r="D28" s="52"/>
      <c r="E28" s="14"/>
      <c r="F28" s="48"/>
      <c r="G28" s="48"/>
      <c r="H28" s="48"/>
      <c r="I28" s="48"/>
      <c r="J28" s="53"/>
      <c r="K28" s="54"/>
      <c r="L28" s="56"/>
      <c r="M28" s="55"/>
      <c r="N28" s="56"/>
    </row>
    <row r="29" spans="1:17" ht="0" hidden="1" customHeight="1">
      <c r="A29" s="49"/>
      <c r="B29" s="50"/>
      <c r="C29" s="51"/>
      <c r="D29" s="52"/>
      <c r="E29" s="14"/>
      <c r="F29" s="48"/>
      <c r="G29" s="48"/>
      <c r="H29" s="48"/>
      <c r="I29" s="48"/>
      <c r="J29" s="53"/>
      <c r="K29" s="54"/>
      <c r="L29" s="56"/>
      <c r="M29" s="55"/>
      <c r="N29" s="56"/>
    </row>
    <row r="30" spans="1:17" ht="0" hidden="1" customHeight="1">
      <c r="A30" s="49"/>
      <c r="B30" s="50"/>
      <c r="C30" s="51"/>
      <c r="D30" s="52"/>
      <c r="E30" s="14"/>
      <c r="F30" s="48"/>
      <c r="G30" s="48"/>
      <c r="H30" s="48"/>
      <c r="I30" s="48"/>
      <c r="J30" s="53"/>
      <c r="K30" s="54"/>
      <c r="L30" s="56"/>
      <c r="M30" s="55"/>
      <c r="N30" s="56"/>
    </row>
    <row r="31" spans="1:17" ht="0" hidden="1" customHeight="1">
      <c r="A31" s="49"/>
      <c r="B31" s="50"/>
      <c r="C31" s="51"/>
      <c r="D31" s="52"/>
      <c r="E31" s="14"/>
      <c r="F31" s="48"/>
      <c r="G31" s="48"/>
      <c r="H31" s="48"/>
      <c r="I31" s="48"/>
      <c r="J31" s="53"/>
      <c r="K31" s="54"/>
      <c r="L31" s="56"/>
      <c r="M31" s="55"/>
      <c r="N31" s="56"/>
    </row>
    <row r="32" spans="1:17" ht="0" hidden="1" customHeight="1">
      <c r="A32" s="49"/>
      <c r="B32" s="50"/>
      <c r="C32" s="51"/>
      <c r="D32" s="52"/>
      <c r="E32" s="14"/>
      <c r="F32" s="48"/>
      <c r="G32" s="48"/>
      <c r="H32" s="48"/>
      <c r="I32" s="48"/>
      <c r="J32" s="53"/>
      <c r="K32" s="54"/>
      <c r="L32" s="56"/>
      <c r="M32" s="55"/>
      <c r="N32" s="56"/>
    </row>
    <row r="33" spans="1:14" ht="0" hidden="1" customHeight="1">
      <c r="A33" s="49"/>
      <c r="B33" s="50"/>
      <c r="C33" s="51"/>
      <c r="D33" s="52"/>
      <c r="E33" s="14"/>
      <c r="F33" s="48"/>
      <c r="G33" s="48"/>
      <c r="H33" s="48"/>
      <c r="I33" s="48"/>
      <c r="J33" s="53"/>
      <c r="K33" s="54"/>
      <c r="L33" s="56"/>
      <c r="M33" s="55"/>
      <c r="N33" s="56"/>
    </row>
    <row r="34" spans="1:14" ht="0" hidden="1" customHeight="1">
      <c r="A34" s="49"/>
      <c r="B34" s="50"/>
      <c r="C34" s="51"/>
      <c r="D34" s="52"/>
      <c r="E34" s="14"/>
      <c r="F34" s="48"/>
      <c r="G34" s="48"/>
      <c r="H34" s="48"/>
      <c r="I34" s="48"/>
      <c r="J34" s="53"/>
      <c r="K34" s="54"/>
      <c r="L34" s="56"/>
      <c r="M34" s="55"/>
      <c r="N34" s="56"/>
    </row>
    <row r="35" spans="1:14" ht="0" hidden="1" customHeight="1">
      <c r="A35" s="37"/>
      <c r="B35" s="36"/>
      <c r="C35" s="44"/>
      <c r="D35" s="45"/>
      <c r="E35" s="38"/>
      <c r="F35" s="39"/>
      <c r="G35" s="39"/>
      <c r="H35" s="39"/>
      <c r="I35" s="39"/>
      <c r="J35" s="40"/>
      <c r="K35" s="41"/>
      <c r="L35" s="56"/>
      <c r="M35" s="43"/>
      <c r="N35" s="42"/>
    </row>
    <row r="36" spans="1:14" ht="0" hidden="1" customHeight="1">
      <c r="A36" s="37"/>
      <c r="B36" s="36"/>
      <c r="C36" s="44"/>
      <c r="D36" s="45"/>
      <c r="E36" s="38"/>
      <c r="F36" s="39"/>
      <c r="G36" s="39"/>
      <c r="H36" s="39"/>
      <c r="I36" s="39"/>
      <c r="J36" s="40"/>
      <c r="K36" s="41"/>
      <c r="L36" s="56"/>
      <c r="M36" s="43"/>
      <c r="N36" s="42"/>
    </row>
    <row r="37" spans="1:14" ht="0" hidden="1" customHeight="1"/>
    <row r="38" spans="1:14" ht="0" hidden="1" customHeight="1"/>
    <row r="39" spans="1:14" ht="0" hidden="1" customHeight="1"/>
    <row r="40" spans="1:14" ht="0" hidden="1" customHeight="1">
      <c r="E40" s="14"/>
      <c r="F40" s="33"/>
      <c r="G40" s="33"/>
      <c r="H40" s="33"/>
      <c r="I40" s="33"/>
      <c r="J40" s="33"/>
      <c r="K40" s="33"/>
    </row>
    <row r="41" spans="1:14" ht="0" hidden="1" customHeight="1">
      <c r="E41" s="14"/>
      <c r="F41" s="16"/>
      <c r="G41" s="33"/>
      <c r="H41" s="33"/>
      <c r="I41" s="17"/>
      <c r="J41" s="17"/>
      <c r="K41" s="33" t="s">
        <v>33</v>
      </c>
      <c r="M41" s="10"/>
    </row>
    <row r="42" spans="1:14" ht="0" hidden="1" customHeight="1">
      <c r="E42" s="14"/>
      <c r="F42" s="34"/>
      <c r="G42" s="33"/>
      <c r="H42" s="33"/>
      <c r="I42" s="34"/>
      <c r="J42" s="33"/>
      <c r="K42" s="33"/>
      <c r="M42" s="35"/>
    </row>
    <row r="43" spans="1:14" ht="0" hidden="1" customHeight="1">
      <c r="E43" s="14"/>
      <c r="F43" s="33"/>
      <c r="G43" s="33"/>
      <c r="H43" s="33"/>
      <c r="I43" s="33"/>
      <c r="J43" s="33"/>
      <c r="K43" s="33"/>
      <c r="M43" s="35"/>
    </row>
    <row r="44" spans="1:14" ht="0" hidden="1" customHeight="1">
      <c r="E44" s="14"/>
      <c r="F44" s="34"/>
      <c r="G44" s="33"/>
      <c r="H44" s="33"/>
      <c r="I44" s="34"/>
      <c r="J44" s="33"/>
      <c r="K44" s="33"/>
    </row>
    <row r="45" spans="1:14" ht="0" hidden="1" customHeight="1">
      <c r="E45" s="14"/>
      <c r="F45" s="33"/>
      <c r="G45" s="33"/>
      <c r="H45" s="33"/>
      <c r="I45" s="33"/>
      <c r="J45" s="33"/>
      <c r="K45" s="33"/>
    </row>
    <row r="46" spans="1:14" ht="0" hidden="1" customHeight="1"/>
    <row r="47" spans="1:14" ht="0" hidden="1" customHeight="1"/>
    <row r="48" spans="1:14" ht="0" hidden="1" customHeight="1">
      <c r="A48" s="81" t="s">
        <v>28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</row>
    <row r="49" spans="1:14" ht="0" hidden="1" customHeight="1">
      <c r="A49" s="80" t="s">
        <v>32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</row>
    <row r="50" spans="1:14" ht="0" hidden="1" customHeight="1">
      <c r="A50" s="81" t="s">
        <v>34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</row>
    <row r="51" spans="1:14" ht="0" hidden="1" customHeight="1"/>
    <row r="52" spans="1:14" ht="0" hidden="1" customHeight="1"/>
    <row r="53" spans="1:14" ht="0" hidden="1" customHeight="1"/>
    <row r="54" spans="1:14" ht="0" hidden="1" customHeight="1"/>
    <row r="55" spans="1:14" ht="0" hidden="1" customHeight="1"/>
    <row r="56" spans="1:14" ht="0" hidden="1" customHeight="1"/>
    <row r="57" spans="1:14" ht="0" hidden="1" customHeight="1"/>
    <row r="58" spans="1:14" ht="0" hidden="1" customHeight="1"/>
    <row r="59" spans="1:14" ht="0" hidden="1" customHeight="1"/>
    <row r="60" spans="1:14" ht="0" hidden="1" customHeight="1"/>
    <row r="61" spans="1:14" ht="0" hidden="1" customHeight="1"/>
  </sheetData>
  <autoFilter ref="A4:N4"/>
  <mergeCells count="8">
    <mergeCell ref="A3:N3"/>
    <mergeCell ref="A25:N25"/>
    <mergeCell ref="A2:N2"/>
    <mergeCell ref="A24:N24"/>
    <mergeCell ref="A23:N23"/>
    <mergeCell ref="A49:N49"/>
    <mergeCell ref="A48:N48"/>
    <mergeCell ref="A50:N50"/>
  </mergeCells>
  <printOptions horizontalCentered="1"/>
  <pageMargins left="3.937007874015748E-2" right="3.937007874015748E-2" top="0.15748031496062992" bottom="0.74803149606299213" header="0.31496062992125984" footer="0.31496062992125984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6.2 043</vt:lpstr>
      <vt:lpstr>Arkusz1</vt:lpstr>
      <vt:lpstr>kurs</vt:lpstr>
      <vt:lpstr>'6.2 043'!Obszar_wydruku</vt:lpstr>
      <vt:lpstr>'6.2 043'!Tytuły_wydruku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2018-05-09T11:45:46Z</cp:lastPrinted>
  <dcterms:created xsi:type="dcterms:W3CDTF">2016-04-12T10:40:23Z</dcterms:created>
  <dcterms:modified xsi:type="dcterms:W3CDTF">2018-08-29T11:54:29Z</dcterms:modified>
</cp:coreProperties>
</file>