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 043" sheetId="2" r:id="rId1"/>
    <sheet name="Arkusz1" sheetId="3" state="hidden" r:id="rId2"/>
  </sheets>
  <definedNames>
    <definedName name="_xlnm._FilterDatabase" localSheetId="0" hidden="1">'6.2 043'!$A$5:$N$5</definedName>
    <definedName name="kurs">'6.2 043'!$E$177</definedName>
    <definedName name="_xlnm.Print_Area" localSheetId="0">'6.2 043'!$A$1:$N$196</definedName>
    <definedName name="_xlnm.Print_Titles" localSheetId="0">'6.2 043'!$5:$6</definedName>
  </definedNames>
  <calcPr calcId="125725"/>
</workbook>
</file>

<file path=xl/calcChain.xml><?xml version="1.0" encoding="utf-8"?>
<calcChain xmlns="http://schemas.openxmlformats.org/spreadsheetml/2006/main">
  <c r="G80" i="2"/>
  <c r="H80"/>
  <c r="I80"/>
  <c r="J80"/>
  <c r="F80"/>
  <c r="G52"/>
  <c r="H52"/>
  <c r="I52"/>
  <c r="J52"/>
  <c r="F52"/>
  <c r="G18"/>
  <c r="H18"/>
  <c r="I18"/>
  <c r="J18"/>
  <c r="J79" l="1"/>
  <c r="H79" s="1"/>
  <c r="J78"/>
  <c r="H78" s="1"/>
  <c r="J77"/>
  <c r="H77" s="1"/>
  <c r="J59"/>
  <c r="H59" s="1"/>
  <c r="J76"/>
  <c r="H76" s="1"/>
  <c r="J75"/>
  <c r="H75" s="1"/>
  <c r="J74"/>
  <c r="H74" s="1"/>
  <c r="J73"/>
  <c r="H73" s="1"/>
  <c r="J72"/>
  <c r="H72" s="1"/>
  <c r="J60"/>
  <c r="H60" s="1"/>
  <c r="J71"/>
  <c r="H71" s="1"/>
  <c r="J70"/>
  <c r="H70" s="1"/>
  <c r="H69"/>
  <c r="J68"/>
  <c r="H68" s="1"/>
  <c r="H67"/>
  <c r="J66"/>
  <c r="H66" s="1"/>
  <c r="J65"/>
  <c r="H65" s="1"/>
  <c r="J64"/>
  <c r="H64" s="1"/>
  <c r="J63"/>
  <c r="H63" s="1"/>
  <c r="H62"/>
  <c r="J61"/>
  <c r="H61" s="1"/>
  <c r="J58"/>
  <c r="H58" s="1"/>
  <c r="J57"/>
  <c r="H57" s="1"/>
  <c r="J56"/>
  <c r="L55"/>
  <c r="J55"/>
  <c r="H55" s="1"/>
  <c r="L54"/>
  <c r="H54"/>
  <c r="L51"/>
  <c r="H51"/>
  <c r="H56" l="1"/>
  <c r="H31" l="1"/>
  <c r="H43"/>
  <c r="H25"/>
  <c r="L35"/>
  <c r="J27"/>
  <c r="H27" s="1"/>
  <c r="J28"/>
  <c r="H28" s="1"/>
  <c r="J29"/>
  <c r="H29" s="1"/>
  <c r="J24"/>
  <c r="H24" s="1"/>
  <c r="J32"/>
  <c r="H32" s="1"/>
  <c r="J33"/>
  <c r="H33" s="1"/>
  <c r="J34"/>
  <c r="H34" s="1"/>
  <c r="J35"/>
  <c r="H35" s="1"/>
  <c r="J30"/>
  <c r="H30" s="1"/>
  <c r="J36"/>
  <c r="H36" s="1"/>
  <c r="J37"/>
  <c r="H37" s="1"/>
  <c r="J38"/>
  <c r="H38" s="1"/>
  <c r="J39"/>
  <c r="H39" s="1"/>
  <c r="J40"/>
  <c r="H40" s="1"/>
  <c r="J41"/>
  <c r="H41" s="1"/>
  <c r="J42"/>
  <c r="H42" s="1"/>
  <c r="J44"/>
  <c r="H44" s="1"/>
  <c r="J45"/>
  <c r="H45" s="1"/>
  <c r="J46"/>
  <c r="H46" s="1"/>
  <c r="J47"/>
  <c r="H47" s="1"/>
  <c r="J49"/>
  <c r="H49" s="1"/>
  <c r="J50"/>
  <c r="H50" s="1"/>
  <c r="J48"/>
  <c r="H48" s="1"/>
  <c r="J26"/>
  <c r="H26" s="1"/>
  <c r="J23"/>
  <c r="H23" s="1"/>
  <c r="H22"/>
  <c r="L23"/>
  <c r="L25"/>
  <c r="L26"/>
  <c r="L27"/>
  <c r="L28"/>
  <c r="L29"/>
  <c r="L24"/>
  <c r="L31"/>
  <c r="L32"/>
  <c r="L33"/>
  <c r="L34"/>
  <c r="L30"/>
  <c r="L36"/>
  <c r="L37"/>
  <c r="L38"/>
  <c r="L39"/>
  <c r="L40"/>
  <c r="L41"/>
  <c r="L42"/>
  <c r="L43"/>
  <c r="L44"/>
  <c r="L45"/>
  <c r="L46"/>
  <c r="L47"/>
  <c r="L49"/>
  <c r="L50"/>
  <c r="L48"/>
  <c r="L22"/>
  <c r="L20"/>
  <c r="J20"/>
  <c r="H20" s="1"/>
  <c r="L9" l="1"/>
  <c r="L10"/>
  <c r="L11"/>
  <c r="L12"/>
  <c r="L13"/>
  <c r="L14"/>
  <c r="L15"/>
  <c r="L16"/>
  <c r="L17"/>
  <c r="L8"/>
  <c r="L7"/>
  <c r="J9" l="1"/>
  <c r="H9" s="1"/>
  <c r="J10"/>
  <c r="H10" s="1"/>
  <c r="J11"/>
  <c r="H11" s="1"/>
  <c r="J12"/>
  <c r="H12" s="1"/>
  <c r="J13"/>
  <c r="H13" s="1"/>
  <c r="J14"/>
  <c r="H14" s="1"/>
  <c r="J15"/>
  <c r="H15" s="1"/>
  <c r="J16"/>
  <c r="H16" s="1"/>
  <c r="H17"/>
  <c r="H8"/>
  <c r="J7"/>
  <c r="H7" s="1"/>
  <c r="F18"/>
</calcChain>
</file>

<file path=xl/sharedStrings.xml><?xml version="1.0" encoding="utf-8"?>
<sst xmlns="http://schemas.openxmlformats.org/spreadsheetml/2006/main" count="565" uniqueCount="276">
  <si>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</si>
  <si>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</si>
  <si>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</si>
  <si>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</si>
  <si>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</si>
  <si>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</si>
  <si>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</si>
  <si>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</si>
  <si>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</si>
  <si>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</si>
  <si>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</si>
  <si>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</si>
  <si>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</si>
  <si>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</si>
  <si>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</si>
  <si>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</si>
  <si>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</si>
  <si>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</si>
  <si>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</si>
  <si>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</si>
  <si>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</si>
  <si>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</si>
  <si>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</si>
  <si>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</si>
  <si>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</si>
  <si>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</si>
  <si>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</si>
  <si>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</si>
  <si>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</si>
  <si>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</si>
  <si>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</si>
  <si>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</si>
  <si>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</si>
  <si>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63,50</t>
  </si>
  <si>
    <t>*** poniżej progu punktowego zamieszczane są projekty, które uzyskały wymagane minumum punktowe, jednak ze względu na ustaloną kwotę alokacji nie mogą zostać skierowane do dofinansowania</t>
  </si>
  <si>
    <t>055</t>
  </si>
  <si>
    <t>Próg wyczerpania alokacji***</t>
  </si>
  <si>
    <t>Miasto Maków Mazowiecki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</si>
  <si>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</si>
  <si>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</si>
  <si>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</si>
  <si>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</si>
  <si>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</si>
  <si>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</si>
  <si>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</si>
  <si>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</si>
  <si>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</si>
  <si>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</si>
  <si>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</si>
  <si>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</si>
  <si>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</si>
  <si>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</si>
  <si>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</si>
  <si>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</si>
  <si>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RPMA.06.02.00-14-8512/17</t>
  </si>
  <si>
    <t>Przywrócenie funkcji społeczno-gospodarczych zdegradowanych terenów w ramach rewitalizacji Grodziska Mazowieckiego</t>
  </si>
  <si>
    <t>GMINA GRODZISK MAZOWIECKI</t>
  </si>
  <si>
    <t xml:space="preserve">Aktywizacja społeczna i gospodarcza obszaru rewitalizowanego poprzez rozwój infrastruktury dawnego Kasyna Oficerskiego w Twierdzy Modlin  </t>
  </si>
  <si>
    <t>Miasto Nowy Dwór Mazowiecki</t>
  </si>
  <si>
    <t>Zintegrowany projekt rewitalizacji centrum osady fabrycznej w Żyrardowie służący aktywizacji społecznej i gospodarczej</t>
  </si>
  <si>
    <t>Miasto Żyrardów</t>
  </si>
  <si>
    <t>Miasto Dwóch Kultur - Rewitalizacja Centrum Starego Miasta</t>
  </si>
  <si>
    <t>Rewitalizacja obszaru zmarginalizowanego poprzez rewaloryzację budynku IV Liceum Ogólnokształcącego im. Hetmana Stanisława Żółkiewskiego w Siedlcach</t>
  </si>
  <si>
    <t>Miasto Siedlce</t>
  </si>
  <si>
    <t>Aktywizacja społeczna i gospodarcza obszarów zdegradowanych, poprzez realizację projektów rewitalizacyjnych na terenie Miasta i Gminy Łosice</t>
  </si>
  <si>
    <t>Miasto i Gmina Łosice</t>
  </si>
  <si>
    <t>Kompleksowy remont i modernizacja Willi Millera wraz z otaczającym parkiem i przebudową terenu targowiska</t>
  </si>
  <si>
    <t>Miasto Piastów</t>
  </si>
  <si>
    <t>Rozwój infrastruktury technicznej na obszarach rewitalizowanych w gminie Brochów w celu  ich aktywizacji społecznej i gospodarczej</t>
  </si>
  <si>
    <t>Gmina Brochów</t>
  </si>
  <si>
    <t>„Sochaczew (od)Nowa”</t>
  </si>
  <si>
    <t>Gmina Miasto Sochaczew</t>
  </si>
  <si>
    <t>„Rozwój infrastruktury technicznej na obszarach rewitalizowanych gminy Myszyniec w celu ich aktywizacji społecznej i gospodarczej”</t>
  </si>
  <si>
    <t>Gmina Myszyniec</t>
  </si>
  <si>
    <t xml:space="preserve">Rewitalizacja Miasta Sokołów Podlaski - kontynuacja budowy Parku Przemysłowego Sokołów Podlaski na terenach dawnej cukrowni, I etap wraz 
z termomodernizacją Publicznej Szkoły Podstawowej Nr 2 
</t>
  </si>
  <si>
    <t xml:space="preserve">Miasto Sokołów Podlaski </t>
  </si>
  <si>
    <t>RPMA.06.02.00-14-8479/17</t>
  </si>
  <si>
    <t>RPMA.06.02.00-14-8482/17</t>
  </si>
  <si>
    <t>RPMA.06.02.00-14-8246/17</t>
  </si>
  <si>
    <t>RPMA.06.02.00-14-8429/17</t>
  </si>
  <si>
    <t>RPMA.06.02.00-14-8481/17</t>
  </si>
  <si>
    <t>RPMA.06.02.00-14-8310/17</t>
  </si>
  <si>
    <t>RPMA.06.02.00-14-8469/17</t>
  </si>
  <si>
    <t>RPMA.06.02.00-14-8525/17</t>
  </si>
  <si>
    <t>RPMA.06.02.00-14-8518/17</t>
  </si>
  <si>
    <t>RPMA.06.02.00-14-8514/17</t>
  </si>
  <si>
    <t>RPMA.06.02.00-14-8509/17</t>
  </si>
  <si>
    <t>RPMA.06.02.00-14-8247/17</t>
  </si>
  <si>
    <t>PRZEBUDOWA TERENU SZPITALNEGO OBEJMUJĄCEGO INFRASTRUKTURĘ TECHNICZNĄ, MAŁĄ ARCHITEKTURĘ ORAZ TERENY ZIELONE JAKO MIEJSCE BIERNEJ I CZYNNEJ HORTITERAPII Z WYKORZYSTANIEM DO REHABILITACJI LECZNICZEJ DZIECI I DOROSŁYCH.</t>
  </si>
  <si>
    <t>MAZOWIECKI SZPITAL WOJEWÓDZKI W SIEDLCACH SPÓŁKA Z OGRANICZONĄ ODPOWIEDZIALNOŚCIĄ</t>
  </si>
  <si>
    <t xml:space="preserve">Remont i przebudowa kamienic na obszarze Miasta Kazimierzowskiego w Radomiu przy ul. Rynek 12 i Wałowej 22 wraz z otoczeniem
</t>
  </si>
  <si>
    <t>Rewitalizacja sp. z o.o.</t>
  </si>
  <si>
    <t>RPMA.06.02.00-14-8500/17</t>
  </si>
  <si>
    <t>Rozwój infrastruktury technicznej na obszarach zmarginalizowanych w gminie Pomiechówek w celu ich ożywienia i aktywizacji społeczno - gospodarczej.</t>
  </si>
  <si>
    <t>Gmina Pomiechówek</t>
  </si>
  <si>
    <t>RPMA.06.02.00-14-8329/17</t>
  </si>
  <si>
    <t>RPMA.06.02.00-14-8450/17</t>
  </si>
  <si>
    <t>RPMA.06.02.00-14-8278/17</t>
  </si>
  <si>
    <t>RPMA.06.02.00-14-8327/17</t>
  </si>
  <si>
    <t>RPMA.06.02.00-14-8382/17</t>
  </si>
  <si>
    <t>RPMA.06.02.00-14-8473/17</t>
  </si>
  <si>
    <t>RPMA.06.02.00-14-8252/17</t>
  </si>
  <si>
    <t>RPMA.06.02.00-14-8498/17</t>
  </si>
  <si>
    <t>RPMA.06.02.00-14-8513/17</t>
  </si>
  <si>
    <t>RPMA.06.02.00-14-8258/17</t>
  </si>
  <si>
    <t>RPMA.06.02.00-14-8517/17</t>
  </si>
  <si>
    <t>RPMA.06.02.00-14-8529/17</t>
  </si>
  <si>
    <t>RPMA.06.02.00-14-8490/17</t>
  </si>
  <si>
    <t>RPMA.06.02.00-14-8523/17</t>
  </si>
  <si>
    <t>RPMA.06.02.00-14-8507/17</t>
  </si>
  <si>
    <t>RPMA.06.02.00-14-8221/17</t>
  </si>
  <si>
    <t>RPMA.06.02.00-14-8320/17</t>
  </si>
  <si>
    <t>RPMA.06.02.00-14-8265/17</t>
  </si>
  <si>
    <t>RPMA.06.02.00-14-8447/17</t>
  </si>
  <si>
    <t>RPMA.06.02.00-14-8530/17</t>
  </si>
  <si>
    <t>RPMA.06.02.00-14-8475/17</t>
  </si>
  <si>
    <t>RPMA.06.02.00-14-8491/17</t>
  </si>
  <si>
    <t>RPMA.06.02.00-14-8375/17</t>
  </si>
  <si>
    <t>RPMA.06.02.00-14-8524/17</t>
  </si>
  <si>
    <t>RPMA.06.02.00-14-8488/17</t>
  </si>
  <si>
    <t>RPMA.06.02.00-14-8508/17</t>
  </si>
  <si>
    <t>RPMA.06.02.00-14-8285/17</t>
  </si>
  <si>
    <t>Zagospodarowanie dawnego browaru przyklasztornego do nowych funkcji usługowo - gastronomicznych wraz z zagospodarowaniem Parku im. Armii Krajowej na potrzeby różnych form aktywności</t>
  </si>
  <si>
    <t>Miasto Węgrów</t>
  </si>
  <si>
    <t>Modernizacja zabytkowego budynku Pałacyku Konopackiego i jego otoczenia w celu aktywizacji społecznej i gospodarczej warszawskiej Pragi</t>
  </si>
  <si>
    <t>Miasto stołeczne Warszawa</t>
  </si>
  <si>
    <t>Modernizacja, adaptacja i wyposażenie budynku przy ul. Kardynała Wyszyńskiego 11 w Józefowie na potrzeby Domu Seniora</t>
  </si>
  <si>
    <t>Miasto Józefów</t>
  </si>
  <si>
    <t>Rewitalizacja centrum wsi Wieliszew</t>
  </si>
  <si>
    <t>Gmina Wieliszew</t>
  </si>
  <si>
    <t>Poprawa funkcjonalności przestrzeni miejskiej oraz dostępności edukacyjnej dla mieszkańców obszarów rewitalizacji w Mszczonowie</t>
  </si>
  <si>
    <t xml:space="preserve">Powiat Żyrardowski </t>
  </si>
  <si>
    <t>Rozwój Aktywności Społeczno-Gospodarczej Obszarów Rewitalizowanych poprzez: Zagospodarowanie Terenu Nad Zalewem, Rzeką Korzeniówką oraz Modernizację Kina Górnik w Szydłowcu</t>
  </si>
  <si>
    <t>Gmina Szydłowiec</t>
  </si>
  <si>
    <t>Modernizacja zabytkowej kamienicy Hoppena w celu społecznej i gospodarczej aktywizacji Miasta Kazimierzowskiego w Radomiu</t>
  </si>
  <si>
    <t>TG NIERUCHOMOŚCI SPÓŁKA Z OGRANICZONĄ ODPOWIEDZIALNOŚCIĄ</t>
  </si>
  <si>
    <t>Rewitalizacja przestrzeni publicznej w Gminie Stanisławów</t>
  </si>
  <si>
    <t>Gmina Stanisławów</t>
  </si>
  <si>
    <t>Rewitalizacja obszarów zdegradowanych na terenie Gminy Milanówek</t>
  </si>
  <si>
    <t>Gmina Milanówek</t>
  </si>
  <si>
    <t>Rewaloryzacja budynku byłego Hotelu "Polonia" w Ciechanowie z adaptacją na na cele upowszechniania kultury.</t>
  </si>
  <si>
    <t>Powiat Ciechanowski</t>
  </si>
  <si>
    <t xml:space="preserve">Rewitalizacja terenów publicznych oraz rozwój infrastruktury technicznej w otoczeniu  Gminnego Ośrodka Kultury oraz Gimnazjum w Jadowie wraz z termomodernizacją i modernizacją budynku Gimnazjum i zmiana jego funkcjonalności w celu aktywizacji społecznej, kulturalnej, edukacyjnej i gospodarczej mieszkańców Gminy. </t>
  </si>
  <si>
    <t>Gmina Jadów</t>
  </si>
  <si>
    <t>Rewitalizacja przestrzeni społecznej Karczewa szansą na aktywizację i rozwój gospodarczy</t>
  </si>
  <si>
    <t>Gmina Karczew</t>
  </si>
  <si>
    <t xml:space="preserve">Rewaloryzacja budynku przy ul. Langiewicza i adaptacja na przedszkole </t>
  </si>
  <si>
    <t>Miasto Ząbki</t>
  </si>
  <si>
    <t>Rewitalizacja - szansą na odnowę zdegradowanej tkanki społeczno-gospodarczej terenów rewitalizowanych</t>
  </si>
  <si>
    <t>Gmina Cegłów</t>
  </si>
  <si>
    <t>Poprawa jakości usług publicznych poprzez prace rewitalizacyjne w celu integracji i aktywizacji mieszkańców Gminy Andrzejewo</t>
  </si>
  <si>
    <t>Gmina Andrzejewo</t>
  </si>
  <si>
    <t>Adaptacja budynku przy ul. J. Kilińskiego 20 na potrzeby Publicznego Przedszkola nr 4</t>
  </si>
  <si>
    <t>Gmina Miasta Radomia</t>
  </si>
  <si>
    <t>Poprawa jakości usług publicznych w celu integracji i aktywizacji mieszkańców Mszczonowa</t>
  </si>
  <si>
    <t>Gmina Mszczonów</t>
  </si>
  <si>
    <t xml:space="preserve">„Modernizacja budynku byłego klasztoru Księży Komunistów – Bartoszków w Węgrowie na cele społeczne” </t>
  </si>
  <si>
    <t>Caritas Diecezji Drohiczyńskiej</t>
  </si>
  <si>
    <t>Przebudowa z rozbudową budynku mieszkalnego IC dla mieszkańców Domu Pomocy Społecznej w Kozienicach wraz z zagospodarowaniem terenu</t>
  </si>
  <si>
    <t>Powiat Kozienicki</t>
  </si>
  <si>
    <t>Aktywizacja społeczna i gospodarcza poprzez działania rewitalizacyjne w Parku Dernałowiczów i Punkt Aktywności Społecznej w Mińsku Mazowieckim</t>
  </si>
  <si>
    <t>Miasto Mińsk Mazowiecki</t>
  </si>
  <si>
    <t>„Przebudowa, rozbudowa i nadbudowa wraz z termomodernizacją budynku po dawnej aptece z lokalami mieszkalnymi ze zmianą sposobu użytkowania”</t>
  </si>
  <si>
    <t>Gmina Kałuszyn</t>
  </si>
  <si>
    <t>Rozbudowa Domu Kultury w Kałuszynie</t>
  </si>
  <si>
    <t>Dom Kultury w Kałuszynie</t>
  </si>
  <si>
    <t>Zagospodarowanie przestrzeni miejskiej zlokalizowanej pomiędzy ulicami Legionów i Sportową w Kozienicach</t>
  </si>
  <si>
    <t>Gmina Kozienice</t>
  </si>
  <si>
    <t>REWITALIZACJA OBSZARÓW ZMARGINALIZOWANYCH W MIEŚCIE SIERPC POPRZEZ AKTYWIZACJĘ SPOŁECZNĄ I GOSPODARCZĄ TERENÓW W CENTRUM MIASTA - ETAP I - DOKUMENTACJA I REALIZACJA</t>
  </si>
  <si>
    <t>Gmina Miasto Sierpc</t>
  </si>
  <si>
    <t>Rewitalizacja centrum miejscowości Parysów</t>
  </si>
  <si>
    <t>Gmina Parysów</t>
  </si>
  <si>
    <t xml:space="preserve">Przebudowa budynku Miejsko-Gminnego Ośrodka Kultury w Białobrzegach
</t>
  </si>
  <si>
    <t>Gmina Białobrzegi</t>
  </si>
  <si>
    <t>Adaptacja budynku na potrzeby Płockiej Galerii Sztuki</t>
  </si>
  <si>
    <t>Gmina - Miasto Płock</t>
  </si>
  <si>
    <t xml:space="preserve">Załącznik do uchwały nr ...................................... Zarządu Województwa Mazowieckiego z dnia .............................. </t>
  </si>
  <si>
    <t xml:space="preserve">Lista ocenionych projektów złozonych w ramach konkursu RPMA.06.02.00-IP.01-14-043/16, Oś priorytetowa VI „Jakość życia” dla Działania 6.2 „Rewitalizacja obszarów zmarginalizowanych”, Typ projektów: „Rozwój infrastruktury technicznej na obszarach rewitalizowanych w celu ich aktywizacji społecznej i gospodarczej" w ramach Regionalnego Programu Operacyjnego Województwa Mazowieckiego na lata 2014-2020
</t>
  </si>
  <si>
    <t>Lista projektów wybranych do dofinansowania w trybie konkursowym dla Regionalnego Programu Operacyjnego Województwa Mazowieckiego 2014-2020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</si>
  <si>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</si>
  <si>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</si>
  <si>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</si>
  <si>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</si>
  <si>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</si>
  <si>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</si>
  <si>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</si>
  <si>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</si>
  <si>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</si>
  <si>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</si>
  <si>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</si>
  <si>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Projekty, które nie spełniły kryteriów wyboru projektów lub nie uzyskały wymaganej liczby punktów</t>
  </si>
  <si>
    <t>RPMA.06.02.00-14-8281/17</t>
  </si>
  <si>
    <t>Rozwój ogólnodostępnej infrastruktury na obszarach rewitalizowanych w gminie Grodzisk Mazowiecki</t>
  </si>
  <si>
    <t>Akademia Piłkarska Legii Sp. z o.o.</t>
  </si>
  <si>
    <t>RPMA.06.02.00-14-8268/17</t>
  </si>
  <si>
    <t>Zapobieganie degradacji środowiskowej płockiej Starówki poprzez rewitalizację zabytkowej kamienicy w Płocku - ul. Misjonarska 1A na cele społeczne i mieszkaniowe - formuła "Mieszkanie  na start"</t>
  </si>
  <si>
    <t>OŚRODEK KOLONIJNO - WCZASOWY "URSZULA"</t>
  </si>
  <si>
    <t>RPMA.06.02.00-14-8511/17</t>
  </si>
  <si>
    <t xml:space="preserve">Przywrócenie utraconych funkcji społecznych miejscowości Ogorzelice poprzez uruchomienie świetlicy i budowę infrastruktury rekreacyjno-sportowej
</t>
  </si>
  <si>
    <t>Gmina Stara Biała</t>
  </si>
  <si>
    <t>RPMA.06.02.00-14-8367/17</t>
  </si>
  <si>
    <t>„Rewitalizacja i rozwój infrastruktury użyteczności publicznej na terenie Gminy Zaręby Kościelne w celu aktywizacji społecznej i gospodarczej”</t>
  </si>
  <si>
    <t>Gmina Zaręby Kościelne</t>
  </si>
  <si>
    <t>Negatywna ocena wstępna</t>
  </si>
  <si>
    <t>RPMA.06.02.00-14-8471/17</t>
  </si>
  <si>
    <t>Budowa Miejskiego Centrum Rekreacji i Integracji Społecznej z Zapleczem Usługowym i Infrastrukturą Komunikacyjną w miejscu istniejących zdegradowanych obiektów rekreacyjnych przy ul. Słowackiego w Radzyminie.</t>
  </si>
  <si>
    <t>Gmina Radzymin</t>
  </si>
  <si>
    <t>RPMA.06.02.00-14-8489/17</t>
  </si>
  <si>
    <t>„Rewitalizacja terenów nadbrzeżnych wraz z kąpieliskiem nad zbiornikiem wodnym w miejscowości Jastrząb”</t>
  </si>
  <si>
    <t>Gmina Jastrząb</t>
  </si>
  <si>
    <t>RPMA.06.02.00-14-8044/17</t>
  </si>
  <si>
    <t>PRZEBUDOWA BUDYNKU STRAŻNICY OSP NA CENTRUM REKREACJI</t>
  </si>
  <si>
    <t>Gmina Sochaczew</t>
  </si>
  <si>
    <t>Negatywna ocena formalna</t>
  </si>
  <si>
    <t>RPMA.06.02.00-14-8047/17</t>
  </si>
  <si>
    <t>Rewitalizacja obszarów zmarginalizowanych poprzez renowację, modernizację budynku przy ul. Fabrycznej 11 w Ciechanowie. Poprawa wizerunku i adaptacja budynku na cele gospodarcze, społeczne i rekreacyjne ze szczególnym naciskiem na poprawę efektywności energetycznej.</t>
  </si>
  <si>
    <t xml:space="preserve">Przedsiębiorstwo Handlowo-Usługowe "NICOLA" Olga Niewiadomska, Barbara Niewiadomska </t>
  </si>
  <si>
    <t>RPMA.06.02.00-14-8096/17</t>
  </si>
  <si>
    <t>Poprawa efektywności energetycznej budynków wchodzących w skład zasobów mieszkaniowych Gostynińskiej Spółdzielni Mieszkaniowej w Gostyninie oraz rozwój infrastruktury technicznej na obszarze rewitalizacji</t>
  </si>
  <si>
    <t>Gostynińska Spółdzielnia Mieszkaniowa w Gostyninie</t>
  </si>
  <si>
    <t>RPMA.06.02.00-14-8280/17</t>
  </si>
  <si>
    <t>Modernizacja pomieszczeń z przeznaczeniem na świetlicę dla młodzieży</t>
  </si>
  <si>
    <t>Gmina Odrzywół</t>
  </si>
  <si>
    <t>RPMA.06.02.00-14-8433/17</t>
  </si>
  <si>
    <t>Edukacyjny Inkubator Przedsiębiorczości w Zdziwóju Nowym i Zdziwóju Starym jako sposób na rewitalizację terenów wysiedlanych przez niemieckiego okupanta w czasie II Wojny Światowej</t>
  </si>
  <si>
    <t>Powiat Przasnyski</t>
  </si>
  <si>
    <t>RPMA.06.02.00-14-8444/17</t>
  </si>
  <si>
    <t>Rewitalizacja przestrzeni publicznej w m.Wiązowna poprzez utworzenie Centrum Aktywności Lokalnej</t>
  </si>
  <si>
    <t>Gmina Wiązowna</t>
  </si>
  <si>
    <t>RPMA.06.02.00-14-8455/17</t>
  </si>
  <si>
    <t>Rekonstrukcja Zabytku pn. Domek numer zero - najstarszego budynku w Podkowie Leśnej i uruchomienie galerii z zapleczem gastronomicznym</t>
  </si>
  <si>
    <t>LOG RESEARCH TADEUSZ IWIŃSKI</t>
  </si>
  <si>
    <t>RPMA.06.02.00-14-8484/17</t>
  </si>
  <si>
    <t>CENTRUM AKTYWIZACJI BIZNESU - Remont i przebudowa z rozbudową budynku Starostwa Powiatowego w Przasnyszu z dostosowaniem jego części do wspomagania przedsiębiorczości oraz polepszenia obsługi procesów inwestycyjnych</t>
  </si>
  <si>
    <t>RPMA.06.02.00-14-8487/17</t>
  </si>
  <si>
    <t>Rewitalizacja budynku Dworca Kolejowego w Łochowie wraz z najbliższym otoczeniem jako początek tworzenia nowego centrum kultury</t>
  </si>
  <si>
    <t>Gmina Łochów</t>
  </si>
  <si>
    <t>RPMA.06.02.00-14-8492/17</t>
  </si>
  <si>
    <t>Przebudowa budynku służącego edukacji w Gminie Borowie</t>
  </si>
  <si>
    <t>Gmina Borowie</t>
  </si>
  <si>
    <t>RPMA.06.02.00-14-8493/17</t>
  </si>
  <si>
    <t xml:space="preserve">Rewitalizacja przestrzeni zdegradowanej w msc. Olszewo-Borki poprzez nadanie jej nowych funkcji społeczno-gospodarczych </t>
  </si>
  <si>
    <t>Gmina Olszewo-Borki</t>
  </si>
  <si>
    <t>RPMA.06.02.00-14-8494/17</t>
  </si>
  <si>
    <t>Dom dobrej pamięci - renowacja zabytkowej kamienicy przy ulicy Warszawskiej 2 w Płońsku dla potrzeb muzeum historii dwóch narodów współistniejących w przestrzeni jednego miasta przez blisko pięćset lat</t>
  </si>
  <si>
    <t>MIEJSKIE CENTRUM KULTURY</t>
  </si>
  <si>
    <t>RPMA.06.02.00-14-8486/17</t>
  </si>
  <si>
    <t>Aktywizacja lokalnej społeczności na Kamionku.</t>
  </si>
  <si>
    <t xml:space="preserve">"PASTA" - KATARZYNA JAKÓBOWSKA </t>
  </si>
  <si>
    <t>RPMA.06.02.00-14-8503/17</t>
  </si>
  <si>
    <t>Rewitalizacja obszarów zmarginalizowanych</t>
  </si>
  <si>
    <t>Gmina Pułtusk</t>
  </si>
  <si>
    <t>RPMA.06.02.00-14-8505/17</t>
  </si>
  <si>
    <t>Rewitalizacja Gminy Gniewoszów</t>
  </si>
  <si>
    <t>Gmina Gniewoszów</t>
  </si>
  <si>
    <t>RPMA.06.02.00-14-8510/17</t>
  </si>
  <si>
    <t>Centrum społeczne w centrum Jabłonny</t>
  </si>
  <si>
    <t xml:space="preserve">Gmina Jabłonna </t>
  </si>
  <si>
    <t>RPMA.06.02.00-14-8504/17</t>
  </si>
  <si>
    <t>„Adaptacja budynku starej elektrowni przy ul. Daszyńskiego w Wołominie dla potrzeb Centrum Aktywności Wołomin”</t>
  </si>
  <si>
    <t>Gmina Wołomin</t>
  </si>
  <si>
    <t>RPMA.06.02.00-14-8520/17</t>
  </si>
  <si>
    <t>Rozwój jakościowy płońskiego obszaru funkcjonalnego, w tym rewitalizacja przestrzeni architektonicznej, kulturowej i krajobrazu</t>
  </si>
  <si>
    <t>Gmina Miasto Płońsk</t>
  </si>
  <si>
    <t>RPMA.06.02.00-14-8519/17</t>
  </si>
  <si>
    <t>Rozwój infrastruktury technicznej poprzez modernizację i termomodernizację budynków użyteczności publicznej oraz zagospodarowanie centrów rewitalizowanych miejscowości Gminy Przasnysz</t>
  </si>
  <si>
    <t>Gmina Przasnysz</t>
  </si>
  <si>
    <t>RPMA.06.02.00-14-8526/17</t>
  </si>
  <si>
    <t>Rewitalizacja zabytkowego dworu w Unikowie na terenie Gminy Strzegowo</t>
  </si>
  <si>
    <t>Gmina Strzegowo</t>
  </si>
  <si>
    <t>RPMA.06.02.00-14-8534/17</t>
  </si>
  <si>
    <t>"Rewitalizacja terenów publicznych oraz rozwój infrastruktury technicznej w otoczeniu spalonego budynku po dawnej owczarni w Strachówce wraz z termomodernizacją i modernizacją budynku i zmianą jego funkcjonalności - w celu aktywizacji społecznej, kulturalnej, edukacyjnej i gospodarczej mieszkańców Gminy"</t>
  </si>
  <si>
    <t xml:space="preserve">Gmina Strachówka </t>
  </si>
  <si>
    <t>ocena projektów po pozytywnie rozpatrzonym środku odwoławczym</t>
  </si>
  <si>
    <t>ocena projektu po pozytywnie rozpatrzonym środku odwoławczym</t>
  </si>
  <si>
    <t>Rezygnacja z podpisania umowy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</si>
</sst>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92D05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6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0" fontId="18" fillId="0" borderId="14" xfId="0" applyNumberFormat="1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49" fontId="18" fillId="36" borderId="13" xfId="0" applyNumberFormat="1" applyFont="1" applyFill="1" applyBorder="1" applyAlignment="1">
      <alignment horizontal="center" vertical="center"/>
    </xf>
    <xf numFmtId="49" fontId="18" fillId="36" borderId="14" xfId="0" applyNumberFormat="1" applyFont="1" applyFill="1" applyBorder="1" applyAlignment="1">
      <alignment horizontal="center" vertical="center" wrapText="1"/>
    </xf>
    <xf numFmtId="49" fontId="18" fillId="36" borderId="14" xfId="0" applyNumberFormat="1" applyFont="1" applyFill="1" applyBorder="1" applyAlignment="1">
      <alignment vertical="center"/>
    </xf>
    <xf numFmtId="0" fontId="18" fillId="36" borderId="14" xfId="0" applyNumberFormat="1" applyFont="1" applyFill="1" applyBorder="1" applyAlignment="1">
      <alignment vertical="center" wrapText="1"/>
    </xf>
    <xf numFmtId="0" fontId="18" fillId="36" borderId="14" xfId="0" applyFont="1" applyFill="1" applyBorder="1" applyAlignment="1">
      <alignment vertical="center" wrapText="1"/>
    </xf>
    <xf numFmtId="164" fontId="18" fillId="36" borderId="14" xfId="0" applyNumberFormat="1" applyFont="1" applyFill="1" applyBorder="1" applyAlignment="1">
      <alignment vertical="center"/>
    </xf>
    <xf numFmtId="165" fontId="18" fillId="36" borderId="14" xfId="0" applyNumberFormat="1" applyFont="1" applyFill="1" applyBorder="1" applyAlignment="1">
      <alignment vertical="center"/>
    </xf>
    <xf numFmtId="2" fontId="18" fillId="36" borderId="14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49" fontId="18" fillId="36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 wrapText="1"/>
    </xf>
    <xf numFmtId="0" fontId="18" fillId="33" borderId="14" xfId="0" applyNumberFormat="1" applyFont="1" applyFill="1" applyBorder="1" applyAlignment="1">
      <alignment vertical="center" wrapText="1"/>
    </xf>
    <xf numFmtId="2" fontId="18" fillId="33" borderId="14" xfId="0" applyNumberFormat="1" applyFont="1" applyFill="1" applyBorder="1" applyAlignment="1">
      <alignment horizontal="center" vertical="center"/>
    </xf>
    <xf numFmtId="49" fontId="22" fillId="33" borderId="13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/>
    </xf>
    <xf numFmtId="2" fontId="22" fillId="33" borderId="14" xfId="0" applyNumberFormat="1" applyFont="1" applyFill="1" applyBorder="1" applyAlignment="1">
      <alignment horizontal="center" vertical="center" wrapText="1"/>
    </xf>
    <xf numFmtId="10" fontId="22" fillId="33" borderId="10" xfId="1" applyNumberFormat="1" applyFont="1" applyFill="1" applyBorder="1" applyAlignment="1">
      <alignment horizontal="center" vertical="center"/>
    </xf>
    <xf numFmtId="49" fontId="22" fillId="33" borderId="10" xfId="1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/>
    <xf numFmtId="49" fontId="23" fillId="35" borderId="0" xfId="0" applyNumberFormat="1" applyFont="1" applyFill="1" applyBorder="1" applyAlignment="1">
      <alignment horizontal="center" vertical="center" wrapText="1"/>
    </xf>
    <xf numFmtId="49" fontId="23" fillId="35" borderId="0" xfId="0" applyNumberFormat="1" applyFont="1" applyFill="1" applyBorder="1" applyAlignment="1">
      <alignment horizontal="center" vertical="center"/>
    </xf>
    <xf numFmtId="2" fontId="23" fillId="35" borderId="0" xfId="0" applyNumberFormat="1" applyFont="1" applyFill="1" applyBorder="1" applyAlignment="1">
      <alignment horizontal="center" vertical="center" wrapText="1"/>
    </xf>
    <xf numFmtId="10" fontId="23" fillId="35" borderId="0" xfId="1" applyNumberFormat="1" applyFont="1" applyFill="1" applyBorder="1" applyAlignment="1">
      <alignment horizontal="center" vertical="center"/>
    </xf>
    <xf numFmtId="49" fontId="23" fillId="35" borderId="0" xfId="1" applyNumberFormat="1" applyFont="1" applyFill="1" applyBorder="1" applyAlignment="1">
      <alignment horizontal="center" vertical="center"/>
    </xf>
    <xf numFmtId="49" fontId="23" fillId="35" borderId="15" xfId="0" applyNumberFormat="1" applyFont="1" applyFill="1" applyBorder="1" applyAlignment="1">
      <alignment horizontal="center" vertical="center" wrapText="1"/>
    </xf>
    <xf numFmtId="49" fontId="23" fillId="35" borderId="17" xfId="0" applyNumberFormat="1" applyFont="1" applyFill="1" applyBorder="1" applyAlignment="1">
      <alignment horizontal="center" vertical="center" wrapText="1"/>
    </xf>
    <xf numFmtId="49" fontId="23" fillId="35" borderId="17" xfId="0" applyNumberFormat="1" applyFont="1" applyFill="1" applyBorder="1" applyAlignment="1">
      <alignment horizontal="center" vertical="center"/>
    </xf>
    <xf numFmtId="0" fontId="18" fillId="35" borderId="17" xfId="0" applyFont="1" applyFill="1" applyBorder="1" applyAlignment="1">
      <alignment vertical="center" wrapText="1"/>
    </xf>
    <xf numFmtId="164" fontId="18" fillId="0" borderId="17" xfId="0" applyNumberFormat="1" applyFont="1" applyFill="1" applyBorder="1" applyAlignment="1">
      <alignment vertical="center"/>
    </xf>
    <xf numFmtId="2" fontId="23" fillId="35" borderId="17" xfId="0" applyNumberFormat="1" applyFont="1" applyFill="1" applyBorder="1" applyAlignment="1">
      <alignment horizontal="center" vertical="center" wrapText="1"/>
    </xf>
    <xf numFmtId="10" fontId="23" fillId="35" borderId="18" xfId="1" applyNumberFormat="1" applyFont="1" applyFill="1" applyBorder="1" applyAlignment="1">
      <alignment horizontal="center" vertical="center"/>
    </xf>
    <xf numFmtId="49" fontId="23" fillId="35" borderId="18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vertical="center"/>
    </xf>
    <xf numFmtId="0" fontId="18" fillId="0" borderId="10" xfId="0" applyNumberFormat="1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2" fontId="18" fillId="0" borderId="10" xfId="1" applyNumberFormat="1" applyFont="1" applyFill="1" applyBorder="1" applyAlignment="1">
      <alignment horizontal="center" vertical="center" wrapText="1"/>
    </xf>
    <xf numFmtId="1" fontId="18" fillId="33" borderId="19" xfId="0" applyNumberFormat="1" applyFont="1" applyFill="1" applyBorder="1" applyAlignment="1">
      <alignment horizontal="center" vertical="center"/>
    </xf>
    <xf numFmtId="1" fontId="18" fillId="33" borderId="19" xfId="0" applyNumberFormat="1" applyFont="1" applyFill="1" applyBorder="1" applyAlignment="1">
      <alignment horizontal="center" vertical="center" wrapText="1"/>
    </xf>
    <xf numFmtId="49" fontId="18" fillId="33" borderId="19" xfId="0" applyNumberFormat="1" applyFont="1" applyFill="1" applyBorder="1" applyAlignment="1">
      <alignment vertical="center"/>
    </xf>
    <xf numFmtId="0" fontId="18" fillId="33" borderId="19" xfId="0" applyNumberFormat="1" applyFont="1" applyFill="1" applyBorder="1" applyAlignment="1">
      <alignment vertical="center" wrapText="1"/>
    </xf>
    <xf numFmtId="0" fontId="18" fillId="33" borderId="19" xfId="0" applyFont="1" applyFill="1" applyBorder="1" applyAlignment="1">
      <alignment vertical="center" wrapText="1"/>
    </xf>
    <xf numFmtId="164" fontId="18" fillId="33" borderId="19" xfId="0" applyNumberFormat="1" applyFont="1" applyFill="1" applyBorder="1" applyAlignment="1">
      <alignment vertical="center"/>
    </xf>
    <xf numFmtId="2" fontId="18" fillId="33" borderId="19" xfId="1" applyNumberFormat="1" applyFont="1" applyFill="1" applyBorder="1" applyAlignment="1">
      <alignment horizontal="center" vertical="center" wrapText="1"/>
    </xf>
    <xf numFmtId="10" fontId="18" fillId="33" borderId="19" xfId="1" applyNumberFormat="1" applyFont="1" applyFill="1" applyBorder="1" applyAlignment="1">
      <alignment horizontal="center" vertical="center"/>
    </xf>
    <xf numFmtId="49" fontId="18" fillId="33" borderId="19" xfId="1" applyNumberFormat="1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vertical="center"/>
    </xf>
    <xf numFmtId="0" fontId="18" fillId="33" borderId="10" xfId="0" applyNumberFormat="1" applyFont="1" applyFill="1" applyBorder="1" applyAlignment="1">
      <alignment vertical="center" wrapText="1"/>
    </xf>
    <xf numFmtId="0" fontId="18" fillId="33" borderId="10" xfId="0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/>
    </xf>
    <xf numFmtId="2" fontId="18" fillId="33" borderId="10" xfId="1" applyNumberFormat="1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left" vertical="center" wrapText="1"/>
    </xf>
    <xf numFmtId="165" fontId="18" fillId="35" borderId="14" xfId="0" applyNumberFormat="1" applyFont="1" applyFill="1" applyBorder="1" applyAlignment="1">
      <alignment vertical="center"/>
    </xf>
    <xf numFmtId="1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left" vertical="center" wrapText="1"/>
    </xf>
    <xf numFmtId="2" fontId="18" fillId="35" borderId="0" xfId="1" applyNumberFormat="1" applyFont="1" applyFill="1" applyBorder="1" applyAlignment="1">
      <alignment horizontal="center" vertical="center" wrapText="1"/>
    </xf>
    <xf numFmtId="49" fontId="18" fillId="37" borderId="13" xfId="0" applyNumberFormat="1" applyFont="1" applyFill="1" applyBorder="1" applyAlignment="1">
      <alignment horizontal="center" vertical="center"/>
    </xf>
    <xf numFmtId="49" fontId="18" fillId="37" borderId="14" xfId="0" applyNumberFormat="1" applyFont="1" applyFill="1" applyBorder="1" applyAlignment="1">
      <alignment horizontal="center" vertical="center" wrapText="1"/>
    </xf>
    <xf numFmtId="49" fontId="18" fillId="37" borderId="14" xfId="0" applyNumberFormat="1" applyFont="1" applyFill="1" applyBorder="1" applyAlignment="1">
      <alignment vertical="center"/>
    </xf>
    <xf numFmtId="49" fontId="18" fillId="37" borderId="14" xfId="0" applyNumberFormat="1" applyFont="1" applyFill="1" applyBorder="1" applyAlignment="1">
      <alignment vertical="center" wrapText="1"/>
    </xf>
    <xf numFmtId="0" fontId="18" fillId="37" borderId="14" xfId="0" applyFont="1" applyFill="1" applyBorder="1" applyAlignment="1">
      <alignment vertical="center" wrapText="1"/>
    </xf>
    <xf numFmtId="164" fontId="18" fillId="37" borderId="14" xfId="0" applyNumberFormat="1" applyFont="1" applyFill="1" applyBorder="1" applyAlignment="1">
      <alignment vertical="center"/>
    </xf>
    <xf numFmtId="165" fontId="18" fillId="37" borderId="14" xfId="0" applyNumberFormat="1" applyFont="1" applyFill="1" applyBorder="1" applyAlignment="1">
      <alignment vertical="center"/>
    </xf>
    <xf numFmtId="2" fontId="18" fillId="37" borderId="14" xfId="0" applyNumberFormat="1" applyFont="1" applyFill="1" applyBorder="1" applyAlignment="1">
      <alignment horizontal="center" vertical="center" wrapText="1"/>
    </xf>
    <xf numFmtId="10" fontId="18" fillId="37" borderId="10" xfId="1" applyNumberFormat="1" applyFont="1" applyFill="1" applyBorder="1" applyAlignment="1">
      <alignment horizontal="center" vertical="center"/>
    </xf>
    <xf numFmtId="49" fontId="18" fillId="37" borderId="10" xfId="1" applyNumberFormat="1" applyFont="1" applyFill="1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 vertical="center" wrapText="1"/>
    </xf>
    <xf numFmtId="49" fontId="18" fillId="37" borderId="10" xfId="0" applyNumberFormat="1" applyFont="1" applyFill="1" applyBorder="1" applyAlignment="1">
      <alignment vertical="center"/>
    </xf>
    <xf numFmtId="0" fontId="18" fillId="37" borderId="10" xfId="0" applyNumberFormat="1" applyFont="1" applyFill="1" applyBorder="1" applyAlignment="1">
      <alignment vertical="center" wrapText="1"/>
    </xf>
    <xf numFmtId="0" fontId="18" fillId="37" borderId="10" xfId="0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/>
    </xf>
    <xf numFmtId="2" fontId="18" fillId="37" borderId="10" xfId="1" applyNumberFormat="1" applyFont="1" applyFill="1" applyBorder="1" applyAlignment="1">
      <alignment horizontal="center" vertical="center" wrapText="1"/>
    </xf>
    <xf numFmtId="1" fontId="18" fillId="37" borderId="0" xfId="0" applyNumberFormat="1" applyFont="1" applyFill="1" applyBorder="1" applyAlignment="1">
      <alignment horizontal="center" vertical="center" wrapText="1"/>
    </xf>
    <xf numFmtId="1" fontId="23" fillId="35" borderId="10" xfId="0" applyNumberFormat="1" applyFont="1" applyFill="1" applyBorder="1" applyAlignment="1">
      <alignment horizontal="center" vertical="center" wrapText="1"/>
    </xf>
    <xf numFmtId="49" fontId="23" fillId="35" borderId="10" xfId="0" applyNumberFormat="1" applyFont="1" applyFill="1" applyBorder="1" applyAlignment="1">
      <alignment horizontal="center" vertical="center"/>
    </xf>
    <xf numFmtId="0" fontId="23" fillId="35" borderId="10" xfId="0" applyNumberFormat="1" applyFont="1" applyFill="1" applyBorder="1" applyAlignment="1">
      <alignment horizontal="center" vertical="center" wrapText="1"/>
    </xf>
    <xf numFmtId="2" fontId="23" fillId="35" borderId="10" xfId="1" applyNumberFormat="1" applyFont="1" applyFill="1" applyBorder="1" applyAlignment="1">
      <alignment horizontal="center" vertical="center" wrapText="1"/>
    </xf>
    <xf numFmtId="10" fontId="23" fillId="35" borderId="10" xfId="1" applyNumberFormat="1" applyFont="1" applyFill="1" applyBorder="1" applyAlignment="1">
      <alignment horizontal="center" vertical="center"/>
    </xf>
    <xf numFmtId="49" fontId="23" fillId="35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10" fontId="24" fillId="37" borderId="10" xfId="1" applyNumberFormat="1" applyFont="1" applyFill="1" applyBorder="1" applyAlignment="1">
      <alignment horizontal="center" vertical="center"/>
    </xf>
    <xf numFmtId="10" fontId="18" fillId="37" borderId="10" xfId="1" applyNumberFormat="1" applyFont="1" applyFill="1" applyBorder="1" applyAlignment="1">
      <alignment horizontal="center" vertical="center" wrapText="1"/>
    </xf>
    <xf numFmtId="165" fontId="21" fillId="37" borderId="10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18" fillId="35" borderId="0" xfId="0" applyNumberFormat="1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20" fillId="34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" fontId="18" fillId="35" borderId="0" xfId="0" applyNumberFormat="1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8"/>
  <sheetViews>
    <sheetView showGridLines="0" tabSelected="1" view="pageBreakPreview" topLeftCell="E1" zoomScale="85" zoomScaleNormal="100" zoomScaleSheetLayoutView="85" workbookViewId="0">
      <pane ySplit="5" topLeftCell="A6" activePane="bottomLeft" state="frozen"/>
      <selection pane="bottomLeft" activeCell="Q19" sqref="Q19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9.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5.75" style="2" bestFit="1" customWidth="1"/>
    <col min="18" max="16384" width="8.75" style="2"/>
  </cols>
  <sheetData>
    <row r="1" spans="1:15" ht="36.75" customHeight="1">
      <c r="A1" s="154" t="s">
        <v>176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5" ht="0" hidden="1" customHeight="1">
      <c r="A2" s="78"/>
      <c r="B2" s="78"/>
      <c r="C2" s="79"/>
      <c r="D2" s="79"/>
      <c r="E2" s="79"/>
      <c r="F2" s="79"/>
      <c r="G2" s="79"/>
      <c r="H2" s="79"/>
      <c r="I2" s="79"/>
      <c r="J2" s="79"/>
      <c r="K2" s="79"/>
      <c r="L2" s="80"/>
      <c r="M2" s="80"/>
      <c r="N2" s="80"/>
    </row>
    <row r="3" spans="1:15" ht="48" customHeight="1">
      <c r="A3" s="156" t="s">
        <v>177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"/>
    </row>
    <row r="4" spans="1:15" ht="48" customHeight="1">
      <c r="A4" s="155" t="s">
        <v>178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"/>
    </row>
    <row r="5" spans="1:15" ht="75">
      <c r="A5" s="19" t="s">
        <v>17</v>
      </c>
      <c r="B5" s="19" t="s">
        <v>21</v>
      </c>
      <c r="C5" s="19" t="s">
        <v>18</v>
      </c>
      <c r="D5" s="19" t="s">
        <v>0</v>
      </c>
      <c r="E5" s="19" t="s">
        <v>2</v>
      </c>
      <c r="F5" s="19" t="s">
        <v>30</v>
      </c>
      <c r="G5" s="19" t="s">
        <v>1</v>
      </c>
      <c r="H5" s="19" t="s">
        <v>22</v>
      </c>
      <c r="I5" s="19" t="s">
        <v>23</v>
      </c>
      <c r="J5" s="19" t="s">
        <v>24</v>
      </c>
      <c r="K5" s="19" t="s">
        <v>20</v>
      </c>
      <c r="L5" s="20" t="s">
        <v>31</v>
      </c>
      <c r="M5" s="20" t="s">
        <v>29</v>
      </c>
      <c r="N5" s="19" t="s">
        <v>25</v>
      </c>
      <c r="O5" s="1"/>
    </row>
    <row r="6" spans="1:15" ht="26.45" customHeight="1">
      <c r="A6" s="21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2" t="s">
        <v>15</v>
      </c>
      <c r="N6" s="21" t="s">
        <v>16</v>
      </c>
    </row>
    <row r="7" spans="1:15" ht="95.25" customHeight="1">
      <c r="A7" s="18" t="s">
        <v>3</v>
      </c>
      <c r="B7" s="23" t="s">
        <v>26</v>
      </c>
      <c r="C7" s="24" t="s">
        <v>76</v>
      </c>
      <c r="D7" s="26" t="s">
        <v>55</v>
      </c>
      <c r="E7" s="26" t="s">
        <v>56</v>
      </c>
      <c r="F7" s="27">
        <v>6821352.6100000003</v>
      </c>
      <c r="G7" s="27">
        <v>5481149.1100000003</v>
      </c>
      <c r="H7" s="27">
        <f>I7+J7</f>
        <v>4933034.1964999996</v>
      </c>
      <c r="I7" s="27">
        <v>4110861.83</v>
      </c>
      <c r="J7" s="28">
        <f>G7*0.15</f>
        <v>822172.3665</v>
      </c>
      <c r="K7" s="29">
        <v>51</v>
      </c>
      <c r="L7" s="30">
        <f>K7/51</f>
        <v>1</v>
      </c>
      <c r="M7" s="31" t="s">
        <v>35</v>
      </c>
      <c r="N7" s="30" t="s">
        <v>27</v>
      </c>
    </row>
    <row r="8" spans="1:15" ht="95.25" customHeight="1">
      <c r="A8" s="9" t="s">
        <v>4</v>
      </c>
      <c r="B8" s="11" t="s">
        <v>26</v>
      </c>
      <c r="C8" s="6" t="s">
        <v>77</v>
      </c>
      <c r="D8" s="46" t="s">
        <v>57</v>
      </c>
      <c r="E8" s="7" t="s">
        <v>58</v>
      </c>
      <c r="F8" s="8">
        <v>7096822.5300000003</v>
      </c>
      <c r="G8" s="8">
        <v>5611774.4100000001</v>
      </c>
      <c r="H8" s="8">
        <f>I8+J8</f>
        <v>4208830.8</v>
      </c>
      <c r="I8" s="8">
        <v>4208830.8</v>
      </c>
      <c r="J8" s="5">
        <v>0</v>
      </c>
      <c r="K8" s="32">
        <v>51</v>
      </c>
      <c r="L8" s="47">
        <f>K8/51</f>
        <v>1</v>
      </c>
      <c r="M8" s="15" t="s">
        <v>35</v>
      </c>
      <c r="N8" s="13" t="s">
        <v>27</v>
      </c>
    </row>
    <row r="9" spans="1:15" ht="47.25" customHeight="1">
      <c r="A9" s="18" t="s">
        <v>5</v>
      </c>
      <c r="B9" s="23" t="s">
        <v>26</v>
      </c>
      <c r="C9" s="24" t="s">
        <v>54</v>
      </c>
      <c r="D9" s="25" t="s">
        <v>59</v>
      </c>
      <c r="E9" s="26" t="s">
        <v>60</v>
      </c>
      <c r="F9" s="27">
        <v>6666666.6600000001</v>
      </c>
      <c r="G9" s="27">
        <v>6666666.6600000001</v>
      </c>
      <c r="H9" s="27">
        <f t="shared" ref="H9:H17" si="0">I9+J9</f>
        <v>5999999.9890000001</v>
      </c>
      <c r="I9" s="27">
        <v>4999999.99</v>
      </c>
      <c r="J9" s="28">
        <f t="shared" ref="J9:J16" si="1">G9*0.15</f>
        <v>999999.99899999995</v>
      </c>
      <c r="K9" s="29">
        <v>51</v>
      </c>
      <c r="L9" s="30">
        <f t="shared" ref="L9:L17" si="2">K9/51</f>
        <v>1</v>
      </c>
      <c r="M9" s="31" t="s">
        <v>35</v>
      </c>
      <c r="N9" s="30" t="s">
        <v>27</v>
      </c>
    </row>
    <row r="10" spans="1:15" ht="97.5" customHeight="1">
      <c r="A10" s="9" t="s">
        <v>6</v>
      </c>
      <c r="B10" s="11" t="s">
        <v>26</v>
      </c>
      <c r="C10" s="6" t="s">
        <v>78</v>
      </c>
      <c r="D10" s="46" t="s">
        <v>61</v>
      </c>
      <c r="E10" s="7" t="s">
        <v>37</v>
      </c>
      <c r="F10" s="8">
        <v>10639611.720000001</v>
      </c>
      <c r="G10" s="8">
        <v>10061511.720000001</v>
      </c>
      <c r="H10" s="8">
        <f t="shared" si="0"/>
        <v>6508791.9280000003</v>
      </c>
      <c r="I10" s="8">
        <v>4999565.17</v>
      </c>
      <c r="J10" s="5">
        <f t="shared" si="1"/>
        <v>1509226.7580000001</v>
      </c>
      <c r="K10" s="32">
        <v>50</v>
      </c>
      <c r="L10" s="47">
        <f t="shared" si="2"/>
        <v>0.98039215686274506</v>
      </c>
      <c r="M10" s="15" t="s">
        <v>35</v>
      </c>
      <c r="N10" s="160" t="s">
        <v>275</v>
      </c>
    </row>
    <row r="11" spans="1:15" ht="47.25" customHeight="1">
      <c r="A11" s="18" t="s">
        <v>7</v>
      </c>
      <c r="B11" s="23" t="s">
        <v>26</v>
      </c>
      <c r="C11" s="24" t="s">
        <v>79</v>
      </c>
      <c r="D11" s="25" t="s">
        <v>62</v>
      </c>
      <c r="E11" s="26" t="s">
        <v>63</v>
      </c>
      <c r="F11" s="27">
        <v>11230391.17</v>
      </c>
      <c r="G11" s="27">
        <v>10717902.210000001</v>
      </c>
      <c r="H11" s="27">
        <f t="shared" si="0"/>
        <v>6607586.7115000002</v>
      </c>
      <c r="I11" s="27">
        <v>4999901.38</v>
      </c>
      <c r="J11" s="28">
        <f t="shared" si="1"/>
        <v>1607685.3315000001</v>
      </c>
      <c r="K11" s="29">
        <v>50</v>
      </c>
      <c r="L11" s="30">
        <f t="shared" si="2"/>
        <v>0.98039215686274506</v>
      </c>
      <c r="M11" s="31" t="s">
        <v>35</v>
      </c>
      <c r="N11" s="30" t="s">
        <v>27</v>
      </c>
    </row>
    <row r="12" spans="1:15" ht="97.5" customHeight="1">
      <c r="A12" s="9" t="s">
        <v>8</v>
      </c>
      <c r="B12" s="11" t="s">
        <v>26</v>
      </c>
      <c r="C12" s="6" t="s">
        <v>80</v>
      </c>
      <c r="D12" s="46" t="s">
        <v>64</v>
      </c>
      <c r="E12" s="7" t="s">
        <v>65</v>
      </c>
      <c r="F12" s="8">
        <v>7081288.4000000004</v>
      </c>
      <c r="G12" s="8">
        <v>7081288.4000000004</v>
      </c>
      <c r="H12" s="8">
        <f t="shared" si="0"/>
        <v>6019095.1399999997</v>
      </c>
      <c r="I12" s="8">
        <v>4956901.88</v>
      </c>
      <c r="J12" s="5">
        <f t="shared" si="1"/>
        <v>1062193.26</v>
      </c>
      <c r="K12" s="32">
        <v>50</v>
      </c>
      <c r="L12" s="47">
        <f t="shared" si="2"/>
        <v>0.98039215686274506</v>
      </c>
      <c r="M12" s="15" t="s">
        <v>35</v>
      </c>
      <c r="N12" s="13" t="s">
        <v>27</v>
      </c>
    </row>
    <row r="13" spans="1:15" ht="76.5" customHeight="1">
      <c r="A13" s="18" t="s">
        <v>9</v>
      </c>
      <c r="B13" s="23" t="s">
        <v>26</v>
      </c>
      <c r="C13" s="24" t="s">
        <v>81</v>
      </c>
      <c r="D13" s="25" t="s">
        <v>66</v>
      </c>
      <c r="E13" s="26" t="s">
        <v>67</v>
      </c>
      <c r="F13" s="27">
        <v>6149320.0800000001</v>
      </c>
      <c r="G13" s="27">
        <v>6026320.0800000001</v>
      </c>
      <c r="H13" s="27">
        <f t="shared" si="0"/>
        <v>5423688.0719999997</v>
      </c>
      <c r="I13" s="27">
        <v>4519740.0599999996</v>
      </c>
      <c r="J13" s="28">
        <f t="shared" si="1"/>
        <v>903948.01199999999</v>
      </c>
      <c r="K13" s="29">
        <v>47</v>
      </c>
      <c r="L13" s="30">
        <f t="shared" si="2"/>
        <v>0.92156862745098034</v>
      </c>
      <c r="M13" s="31" t="s">
        <v>35</v>
      </c>
      <c r="N13" s="30" t="s">
        <v>27</v>
      </c>
    </row>
    <row r="14" spans="1:15" ht="69.75" customHeight="1">
      <c r="A14" s="9" t="s">
        <v>10</v>
      </c>
      <c r="B14" s="11" t="s">
        <v>26</v>
      </c>
      <c r="C14" s="6" t="s">
        <v>82</v>
      </c>
      <c r="D14" s="12" t="s">
        <v>68</v>
      </c>
      <c r="E14" s="7" t="s">
        <v>69</v>
      </c>
      <c r="F14" s="8">
        <v>5288066.45</v>
      </c>
      <c r="G14" s="8">
        <v>2806375.14</v>
      </c>
      <c r="H14" s="8">
        <f t="shared" si="0"/>
        <v>2525737.6210000003</v>
      </c>
      <c r="I14" s="8">
        <v>2104781.35</v>
      </c>
      <c r="J14" s="5">
        <f t="shared" si="1"/>
        <v>420956.27100000001</v>
      </c>
      <c r="K14" s="32">
        <v>47</v>
      </c>
      <c r="L14" s="47">
        <f t="shared" si="2"/>
        <v>0.92156862745098034</v>
      </c>
      <c r="M14" s="15" t="s">
        <v>35</v>
      </c>
      <c r="N14" s="13" t="s">
        <v>27</v>
      </c>
    </row>
    <row r="15" spans="1:15" ht="76.5" customHeight="1">
      <c r="A15" s="18" t="s">
        <v>11</v>
      </c>
      <c r="B15" s="23" t="s">
        <v>26</v>
      </c>
      <c r="C15" s="24" t="s">
        <v>83</v>
      </c>
      <c r="D15" s="25" t="s">
        <v>70</v>
      </c>
      <c r="E15" s="26" t="s">
        <v>71</v>
      </c>
      <c r="F15" s="27">
        <v>9776774.2100000009</v>
      </c>
      <c r="G15" s="27">
        <v>8614851.0299999993</v>
      </c>
      <c r="H15" s="27">
        <f t="shared" si="0"/>
        <v>6291425.7045</v>
      </c>
      <c r="I15" s="27">
        <v>4999198.05</v>
      </c>
      <c r="J15" s="28">
        <f t="shared" si="1"/>
        <v>1292227.6544999999</v>
      </c>
      <c r="K15" s="29">
        <v>47</v>
      </c>
      <c r="L15" s="30">
        <f t="shared" si="2"/>
        <v>0.92156862745098034</v>
      </c>
      <c r="M15" s="31" t="s">
        <v>35</v>
      </c>
      <c r="N15" s="30" t="s">
        <v>27</v>
      </c>
    </row>
    <row r="16" spans="1:15" ht="69.75" customHeight="1">
      <c r="A16" s="9" t="s">
        <v>12</v>
      </c>
      <c r="B16" s="11" t="s">
        <v>26</v>
      </c>
      <c r="C16" s="6" t="s">
        <v>84</v>
      </c>
      <c r="D16" s="12" t="s">
        <v>72</v>
      </c>
      <c r="E16" s="7" t="s">
        <v>73</v>
      </c>
      <c r="F16" s="8">
        <v>2331834</v>
      </c>
      <c r="G16" s="8">
        <v>2035746.81</v>
      </c>
      <c r="H16" s="8">
        <f t="shared" si="0"/>
        <v>1832172.1215000001</v>
      </c>
      <c r="I16" s="8">
        <v>1526810.1</v>
      </c>
      <c r="J16" s="5">
        <f t="shared" si="1"/>
        <v>305362.02149999997</v>
      </c>
      <c r="K16" s="32">
        <v>47</v>
      </c>
      <c r="L16" s="47">
        <f t="shared" si="2"/>
        <v>0.92156862745098034</v>
      </c>
      <c r="M16" s="15" t="s">
        <v>35</v>
      </c>
      <c r="N16" s="13" t="s">
        <v>27</v>
      </c>
    </row>
    <row r="17" spans="1:17" ht="76.5" customHeight="1">
      <c r="A17" s="18" t="s">
        <v>13</v>
      </c>
      <c r="B17" s="23" t="s">
        <v>26</v>
      </c>
      <c r="C17" s="24" t="s">
        <v>85</v>
      </c>
      <c r="D17" s="25" t="s">
        <v>74</v>
      </c>
      <c r="E17" s="26" t="s">
        <v>75</v>
      </c>
      <c r="F17" s="27">
        <v>6666706.8499999996</v>
      </c>
      <c r="G17" s="27">
        <v>6497384</v>
      </c>
      <c r="H17" s="27">
        <f t="shared" si="0"/>
        <v>4872388.26</v>
      </c>
      <c r="I17" s="27">
        <v>4872388.26</v>
      </c>
      <c r="J17" s="28">
        <v>0</v>
      </c>
      <c r="K17" s="29">
        <v>47</v>
      </c>
      <c r="L17" s="30">
        <f t="shared" si="2"/>
        <v>0.92156862745098034</v>
      </c>
      <c r="M17" s="31" t="s">
        <v>35</v>
      </c>
      <c r="N17" s="30" t="s">
        <v>27</v>
      </c>
    </row>
    <row r="18" spans="1:17" ht="39.6" customHeight="1">
      <c r="A18" s="72" t="s">
        <v>27</v>
      </c>
      <c r="B18" s="73" t="s">
        <v>27</v>
      </c>
      <c r="C18" s="74" t="s">
        <v>27</v>
      </c>
      <c r="D18" s="73" t="s">
        <v>27</v>
      </c>
      <c r="E18" s="26" t="s">
        <v>19</v>
      </c>
      <c r="F18" s="27">
        <f>SUM(F7:F17)</f>
        <v>79748834.680000007</v>
      </c>
      <c r="G18" s="27">
        <f t="shared" ref="G18:J18" si="3">SUM(G7:G17)</f>
        <v>71600969.569999993</v>
      </c>
      <c r="H18" s="27">
        <f t="shared" si="3"/>
        <v>55222750.543999992</v>
      </c>
      <c r="I18" s="27">
        <f t="shared" si="3"/>
        <v>46298978.86999999</v>
      </c>
      <c r="J18" s="27">
        <f t="shared" si="3"/>
        <v>8923771.6740000006</v>
      </c>
      <c r="K18" s="75" t="s">
        <v>27</v>
      </c>
      <c r="L18" s="76" t="s">
        <v>27</v>
      </c>
      <c r="M18" s="77" t="s">
        <v>27</v>
      </c>
      <c r="N18" s="76" t="s">
        <v>27</v>
      </c>
    </row>
    <row r="19" spans="1:17" ht="39.6" customHeight="1">
      <c r="A19" s="158" t="s">
        <v>36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Q19" s="10"/>
    </row>
    <row r="20" spans="1:17" ht="66" customHeight="1">
      <c r="A20" s="18" t="s">
        <v>14</v>
      </c>
      <c r="B20" s="23" t="s">
        <v>26</v>
      </c>
      <c r="C20" s="24" t="s">
        <v>86</v>
      </c>
      <c r="D20" s="26" t="s">
        <v>88</v>
      </c>
      <c r="E20" s="26" t="s">
        <v>89</v>
      </c>
      <c r="F20" s="27">
        <v>8132745.3300000001</v>
      </c>
      <c r="G20" s="27">
        <v>7557947.96</v>
      </c>
      <c r="H20" s="27">
        <f>I20+J20</f>
        <v>5957174.574</v>
      </c>
      <c r="I20" s="27">
        <v>4823482.38</v>
      </c>
      <c r="J20" s="27">
        <f>G20*0.15</f>
        <v>1133692.1939999999</v>
      </c>
      <c r="K20" s="29">
        <v>46.5</v>
      </c>
      <c r="L20" s="30">
        <f>K20/51</f>
        <v>0.91176470588235292</v>
      </c>
      <c r="M20" s="31" t="s">
        <v>35</v>
      </c>
      <c r="N20" s="30" t="s">
        <v>27</v>
      </c>
    </row>
    <row r="21" spans="1:17" ht="0" hidden="1" customHeight="1"/>
    <row r="22" spans="1:17" ht="95.25" customHeight="1">
      <c r="A22" s="9" t="s">
        <v>15</v>
      </c>
      <c r="B22" s="11" t="s">
        <v>26</v>
      </c>
      <c r="C22" s="6" t="s">
        <v>87</v>
      </c>
      <c r="D22" s="46" t="s">
        <v>90</v>
      </c>
      <c r="E22" s="7" t="s">
        <v>91</v>
      </c>
      <c r="F22" s="8">
        <v>4475834.5999999996</v>
      </c>
      <c r="G22" s="8">
        <v>3778511.53</v>
      </c>
      <c r="H22" s="8">
        <f>I22+J22</f>
        <v>2833883.64</v>
      </c>
      <c r="I22" s="8">
        <v>2833883.64</v>
      </c>
      <c r="J22" s="5">
        <v>0</v>
      </c>
      <c r="K22" s="32">
        <v>46</v>
      </c>
      <c r="L22" s="47">
        <f>K22/51</f>
        <v>0.90196078431372551</v>
      </c>
      <c r="M22" s="15" t="s">
        <v>35</v>
      </c>
      <c r="N22" s="13" t="s">
        <v>27</v>
      </c>
    </row>
    <row r="23" spans="1:17" ht="47.25" customHeight="1">
      <c r="A23" s="18" t="s">
        <v>16</v>
      </c>
      <c r="B23" s="23" t="s">
        <v>26</v>
      </c>
      <c r="C23" s="24" t="s">
        <v>92</v>
      </c>
      <c r="D23" s="25" t="s">
        <v>93</v>
      </c>
      <c r="E23" s="26" t="s">
        <v>94</v>
      </c>
      <c r="F23" s="27">
        <v>6665000.0300000003</v>
      </c>
      <c r="G23" s="27">
        <v>6635000.0300000003</v>
      </c>
      <c r="H23" s="27">
        <f>I23+J23</f>
        <v>5971500.0244999994</v>
      </c>
      <c r="I23" s="27">
        <v>4976250.0199999996</v>
      </c>
      <c r="J23" s="28">
        <f>G23*0.15</f>
        <v>995250.00450000004</v>
      </c>
      <c r="K23" s="29">
        <v>46</v>
      </c>
      <c r="L23" s="30">
        <f t="shared" ref="L23:L50" si="4">K23/51</f>
        <v>0.90196078431372551</v>
      </c>
      <c r="M23" s="31" t="s">
        <v>35</v>
      </c>
      <c r="N23" s="30" t="s">
        <v>27</v>
      </c>
    </row>
    <row r="24" spans="1:17" s="58" customFormat="1" ht="47.25" customHeight="1">
      <c r="A24" s="9" t="s">
        <v>38</v>
      </c>
      <c r="B24" s="11" t="s">
        <v>26</v>
      </c>
      <c r="C24" s="6" t="s">
        <v>100</v>
      </c>
      <c r="D24" s="12" t="s">
        <v>132</v>
      </c>
      <c r="E24" s="7" t="s">
        <v>133</v>
      </c>
      <c r="F24" s="8">
        <v>6600000</v>
      </c>
      <c r="G24" s="8">
        <v>4013333.31</v>
      </c>
      <c r="H24" s="8">
        <f>I24+J24</f>
        <v>3611999.9764999999</v>
      </c>
      <c r="I24" s="8">
        <v>3009999.98</v>
      </c>
      <c r="J24" s="5">
        <f>G24*0.15</f>
        <v>601999.99650000001</v>
      </c>
      <c r="K24" s="69">
        <v>45.5</v>
      </c>
      <c r="L24" s="13">
        <f>K24/51</f>
        <v>0.89215686274509809</v>
      </c>
      <c r="M24" s="15" t="s">
        <v>35</v>
      </c>
      <c r="N24" s="13" t="s">
        <v>27</v>
      </c>
    </row>
    <row r="25" spans="1:17" s="58" customFormat="1" ht="97.5" customHeight="1">
      <c r="A25" s="18" t="s">
        <v>39</v>
      </c>
      <c r="B25" s="23" t="s">
        <v>26</v>
      </c>
      <c r="C25" s="24" t="s">
        <v>95</v>
      </c>
      <c r="D25" s="70" t="s">
        <v>122</v>
      </c>
      <c r="E25" s="26" t="s">
        <v>123</v>
      </c>
      <c r="F25" s="27">
        <v>9767507.3699999992</v>
      </c>
      <c r="G25" s="27">
        <v>9130431.75</v>
      </c>
      <c r="H25" s="27">
        <f>I25+J25</f>
        <v>4999997.84</v>
      </c>
      <c r="I25" s="27">
        <v>4999997.84</v>
      </c>
      <c r="J25" s="28">
        <v>0</v>
      </c>
      <c r="K25" s="71">
        <v>45</v>
      </c>
      <c r="L25" s="30">
        <f t="shared" si="4"/>
        <v>0.88235294117647056</v>
      </c>
      <c r="M25" s="31" t="s">
        <v>35</v>
      </c>
      <c r="N25" s="30" t="s">
        <v>27</v>
      </c>
    </row>
    <row r="26" spans="1:17" s="57" customFormat="1" ht="47.25" customHeight="1">
      <c r="A26" s="9" t="s">
        <v>40</v>
      </c>
      <c r="B26" s="11" t="s">
        <v>26</v>
      </c>
      <c r="C26" s="6" t="s">
        <v>96</v>
      </c>
      <c r="D26" s="12" t="s">
        <v>124</v>
      </c>
      <c r="E26" s="7" t="s">
        <v>125</v>
      </c>
      <c r="F26" s="8">
        <v>10168049.66</v>
      </c>
      <c r="G26" s="8">
        <v>6666665.6600000001</v>
      </c>
      <c r="H26" s="8">
        <f t="shared" ref="H26:H50" si="5">I26+J26</f>
        <v>5999999.0889999997</v>
      </c>
      <c r="I26" s="8">
        <v>4999999.24</v>
      </c>
      <c r="J26" s="5">
        <f>G26*0.15</f>
        <v>999999.84899999993</v>
      </c>
      <c r="K26" s="69">
        <v>45</v>
      </c>
      <c r="L26" s="13">
        <f t="shared" si="4"/>
        <v>0.88235294117647056</v>
      </c>
      <c r="M26" s="15" t="s">
        <v>35</v>
      </c>
      <c r="N26" s="13" t="s">
        <v>27</v>
      </c>
    </row>
    <row r="27" spans="1:17" s="58" customFormat="1" ht="97.5" customHeight="1">
      <c r="A27" s="18" t="s">
        <v>41</v>
      </c>
      <c r="B27" s="23" t="s">
        <v>26</v>
      </c>
      <c r="C27" s="24" t="s">
        <v>97</v>
      </c>
      <c r="D27" s="70" t="s">
        <v>126</v>
      </c>
      <c r="E27" s="26" t="s">
        <v>127</v>
      </c>
      <c r="F27" s="27">
        <v>2545657.4300000002</v>
      </c>
      <c r="G27" s="27">
        <v>1892118.07</v>
      </c>
      <c r="H27" s="27">
        <f t="shared" si="5"/>
        <v>1702906.2605000001</v>
      </c>
      <c r="I27" s="27">
        <v>1419088.55</v>
      </c>
      <c r="J27" s="28">
        <f t="shared" ref="J27:J50" si="6">G27*0.15</f>
        <v>283817.71049999999</v>
      </c>
      <c r="K27" s="71">
        <v>44</v>
      </c>
      <c r="L27" s="30">
        <f t="shared" si="4"/>
        <v>0.86274509803921573</v>
      </c>
      <c r="M27" s="31" t="s">
        <v>35</v>
      </c>
      <c r="N27" s="30" t="s">
        <v>27</v>
      </c>
    </row>
    <row r="28" spans="1:17" s="57" customFormat="1" ht="47.25" customHeight="1">
      <c r="A28" s="9" t="s">
        <v>42</v>
      </c>
      <c r="B28" s="11" t="s">
        <v>26</v>
      </c>
      <c r="C28" s="6" t="s">
        <v>98</v>
      </c>
      <c r="D28" s="12" t="s">
        <v>128</v>
      </c>
      <c r="E28" s="7" t="s">
        <v>129</v>
      </c>
      <c r="F28" s="8">
        <v>6643266.2699999996</v>
      </c>
      <c r="G28" s="8">
        <v>5845726.7199999997</v>
      </c>
      <c r="H28" s="8">
        <f t="shared" si="5"/>
        <v>5261154.0480000004</v>
      </c>
      <c r="I28" s="8">
        <v>4384295.04</v>
      </c>
      <c r="J28" s="5">
        <f t="shared" si="6"/>
        <v>876859.00799999991</v>
      </c>
      <c r="K28" s="69">
        <v>44</v>
      </c>
      <c r="L28" s="13">
        <f t="shared" si="4"/>
        <v>0.86274509803921573</v>
      </c>
      <c r="M28" s="15" t="s">
        <v>35</v>
      </c>
      <c r="N28" s="13" t="s">
        <v>27</v>
      </c>
    </row>
    <row r="29" spans="1:17" s="58" customFormat="1" ht="97.5" customHeight="1">
      <c r="A29" s="18" t="s">
        <v>43</v>
      </c>
      <c r="B29" s="23" t="s">
        <v>26</v>
      </c>
      <c r="C29" s="24" t="s">
        <v>99</v>
      </c>
      <c r="D29" s="70" t="s">
        <v>130</v>
      </c>
      <c r="E29" s="26" t="s">
        <v>131</v>
      </c>
      <c r="F29" s="27">
        <v>7322076.54</v>
      </c>
      <c r="G29" s="27">
        <v>5615933.5899999999</v>
      </c>
      <c r="H29" s="27">
        <f t="shared" si="5"/>
        <v>5054340.2285000002</v>
      </c>
      <c r="I29" s="27">
        <v>4211950.1900000004</v>
      </c>
      <c r="J29" s="28">
        <f t="shared" si="6"/>
        <v>842390.03849999991</v>
      </c>
      <c r="K29" s="71">
        <v>44</v>
      </c>
      <c r="L29" s="30">
        <f t="shared" si="4"/>
        <v>0.86274509803921573</v>
      </c>
      <c r="M29" s="31" t="s">
        <v>35</v>
      </c>
      <c r="N29" s="30" t="s">
        <v>27</v>
      </c>
    </row>
    <row r="30" spans="1:17" s="58" customFormat="1" ht="70.5" customHeight="1">
      <c r="A30" s="123" t="s">
        <v>44</v>
      </c>
      <c r="B30" s="124" t="s">
        <v>26</v>
      </c>
      <c r="C30" s="125" t="s">
        <v>106</v>
      </c>
      <c r="D30" s="126" t="s">
        <v>144</v>
      </c>
      <c r="E30" s="127" t="s">
        <v>145</v>
      </c>
      <c r="F30" s="128">
        <v>8918282.2400000002</v>
      </c>
      <c r="G30" s="128">
        <v>6514080.8300000001</v>
      </c>
      <c r="H30" s="128">
        <f>I30+J30</f>
        <v>5862672.7445</v>
      </c>
      <c r="I30" s="128">
        <v>4885560.62</v>
      </c>
      <c r="J30" s="129">
        <f>G30*0.15</f>
        <v>977112.12449999992</v>
      </c>
      <c r="K30" s="130">
        <v>44</v>
      </c>
      <c r="L30" s="131">
        <f>K30/51</f>
        <v>0.86274509803921573</v>
      </c>
      <c r="M30" s="132" t="s">
        <v>35</v>
      </c>
      <c r="N30" s="149" t="s">
        <v>274</v>
      </c>
    </row>
    <row r="31" spans="1:17" s="57" customFormat="1" ht="97.5" customHeight="1">
      <c r="A31" s="9" t="s">
        <v>45</v>
      </c>
      <c r="B31" s="11" t="s">
        <v>26</v>
      </c>
      <c r="C31" s="6" t="s">
        <v>101</v>
      </c>
      <c r="D31" s="46" t="s">
        <v>134</v>
      </c>
      <c r="E31" s="7" t="s">
        <v>135</v>
      </c>
      <c r="F31" s="8">
        <v>7083558.25</v>
      </c>
      <c r="G31" s="8">
        <v>2987444.87</v>
      </c>
      <c r="H31" s="8">
        <f t="shared" si="5"/>
        <v>2240583.65</v>
      </c>
      <c r="I31" s="8">
        <v>2240583.65</v>
      </c>
      <c r="J31" s="5">
        <v>0</v>
      </c>
      <c r="K31" s="32">
        <v>43</v>
      </c>
      <c r="L31" s="13">
        <f t="shared" si="4"/>
        <v>0.84313725490196079</v>
      </c>
      <c r="M31" s="15" t="s">
        <v>35</v>
      </c>
      <c r="N31" s="13" t="s">
        <v>27</v>
      </c>
    </row>
    <row r="32" spans="1:17" s="58" customFormat="1" ht="47.25" customHeight="1">
      <c r="A32" s="18" t="s">
        <v>46</v>
      </c>
      <c r="B32" s="23" t="s">
        <v>26</v>
      </c>
      <c r="C32" s="24" t="s">
        <v>102</v>
      </c>
      <c r="D32" s="25" t="s">
        <v>136</v>
      </c>
      <c r="E32" s="26" t="s">
        <v>137</v>
      </c>
      <c r="F32" s="27">
        <v>2915519.99</v>
      </c>
      <c r="G32" s="27">
        <v>2915519.99</v>
      </c>
      <c r="H32" s="27">
        <f t="shared" si="5"/>
        <v>2623967.9885000004</v>
      </c>
      <c r="I32" s="27">
        <v>2186639.9900000002</v>
      </c>
      <c r="J32" s="28">
        <f t="shared" si="6"/>
        <v>437327.99850000005</v>
      </c>
      <c r="K32" s="29">
        <v>43</v>
      </c>
      <c r="L32" s="30">
        <f t="shared" si="4"/>
        <v>0.84313725490196079</v>
      </c>
      <c r="M32" s="31" t="s">
        <v>35</v>
      </c>
      <c r="N32" s="30" t="s">
        <v>27</v>
      </c>
    </row>
    <row r="33" spans="1:14" s="57" customFormat="1" ht="97.5" customHeight="1">
      <c r="A33" s="9" t="s">
        <v>47</v>
      </c>
      <c r="B33" s="11" t="s">
        <v>26</v>
      </c>
      <c r="C33" s="6" t="s">
        <v>103</v>
      </c>
      <c r="D33" s="46" t="s">
        <v>138</v>
      </c>
      <c r="E33" s="7" t="s">
        <v>139</v>
      </c>
      <c r="F33" s="8">
        <v>8300997.1600000001</v>
      </c>
      <c r="G33" s="8">
        <v>8300997.1600000001</v>
      </c>
      <c r="H33" s="8">
        <f t="shared" si="5"/>
        <v>6225747.8640000001</v>
      </c>
      <c r="I33" s="8">
        <v>4980598.29</v>
      </c>
      <c r="J33" s="5">
        <f t="shared" si="6"/>
        <v>1245149.574</v>
      </c>
      <c r="K33" s="32">
        <v>43</v>
      </c>
      <c r="L33" s="13">
        <f t="shared" si="4"/>
        <v>0.84313725490196079</v>
      </c>
      <c r="M33" s="15" t="s">
        <v>35</v>
      </c>
      <c r="N33" s="13" t="s">
        <v>27</v>
      </c>
    </row>
    <row r="34" spans="1:14" s="58" customFormat="1" ht="47.25" customHeight="1">
      <c r="A34" s="18" t="s">
        <v>48</v>
      </c>
      <c r="B34" s="23" t="s">
        <v>26</v>
      </c>
      <c r="C34" s="24" t="s">
        <v>104</v>
      </c>
      <c r="D34" s="25" t="s">
        <v>140</v>
      </c>
      <c r="E34" s="26" t="s">
        <v>141</v>
      </c>
      <c r="F34" s="27">
        <v>6538589.7800000003</v>
      </c>
      <c r="G34" s="27">
        <v>5776127.29</v>
      </c>
      <c r="H34" s="27">
        <f t="shared" si="5"/>
        <v>5198514.5535000004</v>
      </c>
      <c r="I34" s="27">
        <v>4332095.46</v>
      </c>
      <c r="J34" s="28">
        <f t="shared" si="6"/>
        <v>866419.09349999996</v>
      </c>
      <c r="K34" s="29">
        <v>42</v>
      </c>
      <c r="L34" s="30">
        <f t="shared" si="4"/>
        <v>0.82352941176470584</v>
      </c>
      <c r="M34" s="31" t="s">
        <v>35</v>
      </c>
      <c r="N34" s="30" t="s">
        <v>27</v>
      </c>
    </row>
    <row r="35" spans="1:14" s="57" customFormat="1" ht="97.5" customHeight="1">
      <c r="A35" s="9" t="s">
        <v>49</v>
      </c>
      <c r="B35" s="11" t="s">
        <v>26</v>
      </c>
      <c r="C35" s="6" t="s">
        <v>105</v>
      </c>
      <c r="D35" s="46" t="s">
        <v>142</v>
      </c>
      <c r="E35" s="7" t="s">
        <v>143</v>
      </c>
      <c r="F35" s="8">
        <v>3990501.46</v>
      </c>
      <c r="G35" s="8">
        <v>3714979.3</v>
      </c>
      <c r="H35" s="8">
        <f t="shared" si="5"/>
        <v>3343481.3650000002</v>
      </c>
      <c r="I35" s="8">
        <v>2786234.47</v>
      </c>
      <c r="J35" s="5">
        <f t="shared" si="6"/>
        <v>557246.8949999999</v>
      </c>
      <c r="K35" s="32">
        <v>41.5</v>
      </c>
      <c r="L35" s="13">
        <f t="shared" si="4"/>
        <v>0.81372549019607843</v>
      </c>
      <c r="M35" s="15" t="s">
        <v>35</v>
      </c>
      <c r="N35" s="13" t="s">
        <v>27</v>
      </c>
    </row>
    <row r="36" spans="1:14" s="57" customFormat="1" ht="97.5" customHeight="1">
      <c r="A36" s="9" t="s">
        <v>50</v>
      </c>
      <c r="B36" s="11" t="s">
        <v>26</v>
      </c>
      <c r="C36" s="6" t="s">
        <v>107</v>
      </c>
      <c r="D36" s="46" t="s">
        <v>146</v>
      </c>
      <c r="E36" s="7" t="s">
        <v>147</v>
      </c>
      <c r="F36" s="8">
        <v>12466009.4</v>
      </c>
      <c r="G36" s="8">
        <v>11942009.4</v>
      </c>
      <c r="H36" s="8">
        <f t="shared" si="5"/>
        <v>6568105.1699999999</v>
      </c>
      <c r="I36" s="8">
        <v>4776803.76</v>
      </c>
      <c r="J36" s="5">
        <f t="shared" si="6"/>
        <v>1791301.41</v>
      </c>
      <c r="K36" s="32">
        <v>41</v>
      </c>
      <c r="L36" s="13">
        <f t="shared" si="4"/>
        <v>0.80392156862745101</v>
      </c>
      <c r="M36" s="15" t="s">
        <v>35</v>
      </c>
      <c r="N36" s="13" t="s">
        <v>27</v>
      </c>
    </row>
    <row r="37" spans="1:14" s="58" customFormat="1" ht="47.25" customHeight="1">
      <c r="A37" s="18" t="s">
        <v>51</v>
      </c>
      <c r="B37" s="23" t="s">
        <v>26</v>
      </c>
      <c r="C37" s="24" t="s">
        <v>108</v>
      </c>
      <c r="D37" s="25" t="s">
        <v>148</v>
      </c>
      <c r="E37" s="26" t="s">
        <v>149</v>
      </c>
      <c r="F37" s="27">
        <v>3043586.09</v>
      </c>
      <c r="G37" s="27">
        <v>3024621.95</v>
      </c>
      <c r="H37" s="27">
        <f t="shared" si="5"/>
        <v>2722159.7524999999</v>
      </c>
      <c r="I37" s="27">
        <v>2268466.46</v>
      </c>
      <c r="J37" s="28">
        <f t="shared" si="6"/>
        <v>453693.29250000004</v>
      </c>
      <c r="K37" s="29">
        <v>41</v>
      </c>
      <c r="L37" s="30">
        <f t="shared" si="4"/>
        <v>0.80392156862745101</v>
      </c>
      <c r="M37" s="31" t="s">
        <v>35</v>
      </c>
      <c r="N37" s="30" t="s">
        <v>27</v>
      </c>
    </row>
    <row r="38" spans="1:14" s="57" customFormat="1" ht="97.5" customHeight="1">
      <c r="A38" s="9" t="s">
        <v>52</v>
      </c>
      <c r="B38" s="11" t="s">
        <v>26</v>
      </c>
      <c r="C38" s="6" t="s">
        <v>109</v>
      </c>
      <c r="D38" s="46" t="s">
        <v>150</v>
      </c>
      <c r="E38" s="7" t="s">
        <v>151</v>
      </c>
      <c r="F38" s="8">
        <v>1957657.54</v>
      </c>
      <c r="G38" s="8">
        <v>1671085.41</v>
      </c>
      <c r="H38" s="8">
        <f t="shared" si="5"/>
        <v>1503976.8615000001</v>
      </c>
      <c r="I38" s="8">
        <v>1253314.05</v>
      </c>
      <c r="J38" s="5">
        <f t="shared" si="6"/>
        <v>250662.81149999998</v>
      </c>
      <c r="K38" s="32">
        <v>40.5</v>
      </c>
      <c r="L38" s="13">
        <f t="shared" si="4"/>
        <v>0.79411764705882348</v>
      </c>
      <c r="M38" s="15" t="s">
        <v>35</v>
      </c>
      <c r="N38" s="13" t="s">
        <v>27</v>
      </c>
    </row>
    <row r="39" spans="1:14" s="58" customFormat="1" ht="47.25" customHeight="1">
      <c r="A39" s="18" t="s">
        <v>53</v>
      </c>
      <c r="B39" s="23" t="s">
        <v>26</v>
      </c>
      <c r="C39" s="24" t="s">
        <v>110</v>
      </c>
      <c r="D39" s="25" t="s">
        <v>152</v>
      </c>
      <c r="E39" s="26" t="s">
        <v>153</v>
      </c>
      <c r="F39" s="27">
        <v>9013140.3300000001</v>
      </c>
      <c r="G39" s="27">
        <v>8288732.1900000004</v>
      </c>
      <c r="H39" s="27">
        <f t="shared" si="5"/>
        <v>6174276.5984999994</v>
      </c>
      <c r="I39" s="27">
        <v>4930966.7699999996</v>
      </c>
      <c r="J39" s="28">
        <f t="shared" si="6"/>
        <v>1243309.8285000001</v>
      </c>
      <c r="K39" s="29">
        <v>40</v>
      </c>
      <c r="L39" s="30">
        <f t="shared" si="4"/>
        <v>0.78431372549019607</v>
      </c>
      <c r="M39" s="31" t="s">
        <v>35</v>
      </c>
      <c r="N39" s="30" t="s">
        <v>27</v>
      </c>
    </row>
    <row r="40" spans="1:14" s="57" customFormat="1" ht="97.5" customHeight="1">
      <c r="A40" s="9" t="s">
        <v>179</v>
      </c>
      <c r="B40" s="11" t="s">
        <v>26</v>
      </c>
      <c r="C40" s="6" t="s">
        <v>111</v>
      </c>
      <c r="D40" s="46" t="s">
        <v>154</v>
      </c>
      <c r="E40" s="7" t="s">
        <v>155</v>
      </c>
      <c r="F40" s="8">
        <v>7608005.5199999996</v>
      </c>
      <c r="G40" s="8">
        <v>6665414.5499999998</v>
      </c>
      <c r="H40" s="8">
        <f t="shared" si="5"/>
        <v>5998873.0925000003</v>
      </c>
      <c r="I40" s="8">
        <v>4999060.91</v>
      </c>
      <c r="J40" s="5">
        <f t="shared" si="6"/>
        <v>999812.18249999988</v>
      </c>
      <c r="K40" s="32">
        <v>40</v>
      </c>
      <c r="L40" s="13">
        <f t="shared" si="4"/>
        <v>0.78431372549019607</v>
      </c>
      <c r="M40" s="15" t="s">
        <v>35</v>
      </c>
      <c r="N40" s="13" t="s">
        <v>27</v>
      </c>
    </row>
    <row r="41" spans="1:14" s="58" customFormat="1" ht="47.25" customHeight="1">
      <c r="A41" s="18" t="s">
        <v>180</v>
      </c>
      <c r="B41" s="23" t="s">
        <v>26</v>
      </c>
      <c r="C41" s="24" t="s">
        <v>112</v>
      </c>
      <c r="D41" s="25" t="s">
        <v>156</v>
      </c>
      <c r="E41" s="26" t="s">
        <v>157</v>
      </c>
      <c r="F41" s="27">
        <v>5577454.75</v>
      </c>
      <c r="G41" s="27">
        <v>5577454.75</v>
      </c>
      <c r="H41" s="27">
        <f t="shared" si="5"/>
        <v>5019709.2725</v>
      </c>
      <c r="I41" s="27">
        <v>4183091.06</v>
      </c>
      <c r="J41" s="28">
        <f t="shared" si="6"/>
        <v>836618.21250000002</v>
      </c>
      <c r="K41" s="29">
        <v>39.5</v>
      </c>
      <c r="L41" s="30">
        <f t="shared" si="4"/>
        <v>0.77450980392156865</v>
      </c>
      <c r="M41" s="31" t="s">
        <v>35</v>
      </c>
      <c r="N41" s="30" t="s">
        <v>27</v>
      </c>
    </row>
    <row r="42" spans="1:14" s="57" customFormat="1" ht="97.5" customHeight="1">
      <c r="A42" s="9" t="s">
        <v>181</v>
      </c>
      <c r="B42" s="11" t="s">
        <v>26</v>
      </c>
      <c r="C42" s="6" t="s">
        <v>113</v>
      </c>
      <c r="D42" s="46" t="s">
        <v>158</v>
      </c>
      <c r="E42" s="7" t="s">
        <v>159</v>
      </c>
      <c r="F42" s="8">
        <v>1128809.3</v>
      </c>
      <c r="G42" s="8">
        <v>1113409.3</v>
      </c>
      <c r="H42" s="8">
        <f t="shared" si="5"/>
        <v>1002068.365</v>
      </c>
      <c r="I42" s="8">
        <v>835056.97</v>
      </c>
      <c r="J42" s="5">
        <f t="shared" si="6"/>
        <v>167011.39499999999</v>
      </c>
      <c r="K42" s="32">
        <v>39</v>
      </c>
      <c r="L42" s="13">
        <f t="shared" si="4"/>
        <v>0.76470588235294112</v>
      </c>
      <c r="M42" s="15" t="s">
        <v>35</v>
      </c>
      <c r="N42" s="13" t="s">
        <v>27</v>
      </c>
    </row>
    <row r="43" spans="1:14" s="58" customFormat="1" ht="47.25" customHeight="1">
      <c r="A43" s="18" t="s">
        <v>182</v>
      </c>
      <c r="B43" s="23" t="s">
        <v>26</v>
      </c>
      <c r="C43" s="24" t="s">
        <v>114</v>
      </c>
      <c r="D43" s="25" t="s">
        <v>160</v>
      </c>
      <c r="E43" s="26" t="s">
        <v>161</v>
      </c>
      <c r="F43" s="27">
        <v>8153151.6399999997</v>
      </c>
      <c r="G43" s="27">
        <v>6666666.6799999997</v>
      </c>
      <c r="H43" s="27">
        <f t="shared" si="5"/>
        <v>4999999.99</v>
      </c>
      <c r="I43" s="27">
        <v>4999999.99</v>
      </c>
      <c r="J43" s="28">
        <v>0</v>
      </c>
      <c r="K43" s="29">
        <v>39</v>
      </c>
      <c r="L43" s="30">
        <f t="shared" si="4"/>
        <v>0.76470588235294112</v>
      </c>
      <c r="M43" s="31" t="s">
        <v>35</v>
      </c>
      <c r="N43" s="30" t="s">
        <v>27</v>
      </c>
    </row>
    <row r="44" spans="1:14" ht="97.5" customHeight="1">
      <c r="A44" s="9" t="s">
        <v>183</v>
      </c>
      <c r="B44" s="11" t="s">
        <v>26</v>
      </c>
      <c r="C44" s="6" t="s">
        <v>115</v>
      </c>
      <c r="D44" s="46" t="s">
        <v>162</v>
      </c>
      <c r="E44" s="7" t="s">
        <v>163</v>
      </c>
      <c r="F44" s="8">
        <v>1922364.5</v>
      </c>
      <c r="G44" s="8">
        <v>1574470.74</v>
      </c>
      <c r="H44" s="8">
        <f t="shared" si="5"/>
        <v>1417023.6610000001</v>
      </c>
      <c r="I44" s="8">
        <v>1180853.05</v>
      </c>
      <c r="J44" s="5">
        <f t="shared" si="6"/>
        <v>236170.61099999998</v>
      </c>
      <c r="K44" s="32">
        <v>38</v>
      </c>
      <c r="L44" s="47">
        <f t="shared" si="4"/>
        <v>0.74509803921568629</v>
      </c>
      <c r="M44" s="15" t="s">
        <v>35</v>
      </c>
      <c r="N44" s="13" t="s">
        <v>27</v>
      </c>
    </row>
    <row r="45" spans="1:14" ht="47.25" customHeight="1">
      <c r="A45" s="18" t="s">
        <v>184</v>
      </c>
      <c r="B45" s="23" t="s">
        <v>26</v>
      </c>
      <c r="C45" s="24" t="s">
        <v>116</v>
      </c>
      <c r="D45" s="25" t="s">
        <v>164</v>
      </c>
      <c r="E45" s="26" t="s">
        <v>165</v>
      </c>
      <c r="F45" s="27">
        <v>3052530</v>
      </c>
      <c r="G45" s="27">
        <v>2868020.52</v>
      </c>
      <c r="H45" s="27">
        <f t="shared" si="5"/>
        <v>2581218.4680000003</v>
      </c>
      <c r="I45" s="27">
        <v>2151015.39</v>
      </c>
      <c r="J45" s="28">
        <f t="shared" si="6"/>
        <v>430203.07799999998</v>
      </c>
      <c r="K45" s="29">
        <v>38</v>
      </c>
      <c r="L45" s="30">
        <f t="shared" si="4"/>
        <v>0.74509803921568629</v>
      </c>
      <c r="M45" s="31" t="s">
        <v>35</v>
      </c>
      <c r="N45" s="30" t="s">
        <v>27</v>
      </c>
    </row>
    <row r="46" spans="1:14" ht="97.5" customHeight="1">
      <c r="A46" s="9" t="s">
        <v>185</v>
      </c>
      <c r="B46" s="11" t="s">
        <v>26</v>
      </c>
      <c r="C46" s="6" t="s">
        <v>117</v>
      </c>
      <c r="D46" s="46" t="s">
        <v>166</v>
      </c>
      <c r="E46" s="7" t="s">
        <v>167</v>
      </c>
      <c r="F46" s="8">
        <v>9976393.1199999992</v>
      </c>
      <c r="G46" s="8">
        <v>6490238.9299999997</v>
      </c>
      <c r="H46" s="8">
        <f t="shared" si="5"/>
        <v>5841215.0295000002</v>
      </c>
      <c r="I46" s="8">
        <v>4867679.1900000004</v>
      </c>
      <c r="J46" s="5">
        <f t="shared" si="6"/>
        <v>973535.83949999989</v>
      </c>
      <c r="K46" s="32">
        <v>37</v>
      </c>
      <c r="L46" s="47">
        <f t="shared" si="4"/>
        <v>0.72549019607843135</v>
      </c>
      <c r="M46" s="15" t="s">
        <v>35</v>
      </c>
      <c r="N46" s="13" t="s">
        <v>27</v>
      </c>
    </row>
    <row r="47" spans="1:14" ht="66" customHeight="1">
      <c r="A47" s="18" t="s">
        <v>186</v>
      </c>
      <c r="B47" s="23" t="s">
        <v>26</v>
      </c>
      <c r="C47" s="24" t="s">
        <v>118</v>
      </c>
      <c r="D47" s="25" t="s">
        <v>168</v>
      </c>
      <c r="E47" s="26" t="s">
        <v>169</v>
      </c>
      <c r="F47" s="27">
        <v>6531400</v>
      </c>
      <c r="G47" s="27">
        <v>6223900</v>
      </c>
      <c r="H47" s="27">
        <f t="shared" si="5"/>
        <v>5601510</v>
      </c>
      <c r="I47" s="27">
        <v>4667925</v>
      </c>
      <c r="J47" s="28">
        <f t="shared" si="6"/>
        <v>933585</v>
      </c>
      <c r="K47" s="29">
        <v>34</v>
      </c>
      <c r="L47" s="30">
        <f t="shared" si="4"/>
        <v>0.66666666666666663</v>
      </c>
      <c r="M47" s="31" t="s">
        <v>35</v>
      </c>
      <c r="N47" s="30" t="s">
        <v>27</v>
      </c>
    </row>
    <row r="48" spans="1:14" ht="97.5" customHeight="1">
      <c r="A48" s="9" t="s">
        <v>187</v>
      </c>
      <c r="B48" s="11" t="s">
        <v>26</v>
      </c>
      <c r="C48" s="6" t="s">
        <v>121</v>
      </c>
      <c r="D48" s="46" t="s">
        <v>174</v>
      </c>
      <c r="E48" s="7" t="s">
        <v>175</v>
      </c>
      <c r="F48" s="8">
        <v>7747832.1200000001</v>
      </c>
      <c r="G48" s="8">
        <v>6370920.0899999999</v>
      </c>
      <c r="H48" s="8">
        <f>I48+J48</f>
        <v>5733828.0734999999</v>
      </c>
      <c r="I48" s="8">
        <v>4778190.0599999996</v>
      </c>
      <c r="J48" s="5">
        <f>G48*0.15</f>
        <v>955638.01349999988</v>
      </c>
      <c r="K48" s="32">
        <v>33</v>
      </c>
      <c r="L48" s="13">
        <f>K48/51</f>
        <v>0.6470588235294118</v>
      </c>
      <c r="M48" s="15" t="s">
        <v>35</v>
      </c>
      <c r="N48" s="13" t="s">
        <v>27</v>
      </c>
    </row>
    <row r="49" spans="1:14" ht="97.5" customHeight="1">
      <c r="A49" s="59" t="s">
        <v>188</v>
      </c>
      <c r="B49" s="60" t="s">
        <v>26</v>
      </c>
      <c r="C49" s="61" t="s">
        <v>119</v>
      </c>
      <c r="D49" s="62" t="s">
        <v>170</v>
      </c>
      <c r="E49" s="63" t="s">
        <v>171</v>
      </c>
      <c r="F49" s="64">
        <v>3051558.07</v>
      </c>
      <c r="G49" s="64">
        <v>3051558.07</v>
      </c>
      <c r="H49" s="64">
        <f t="shared" si="5"/>
        <v>2746402.2604999999</v>
      </c>
      <c r="I49" s="64">
        <v>2288668.5499999998</v>
      </c>
      <c r="J49" s="65">
        <f t="shared" si="6"/>
        <v>457733.71049999999</v>
      </c>
      <c r="K49" s="66">
        <v>32</v>
      </c>
      <c r="L49" s="67">
        <f t="shared" si="4"/>
        <v>0.62745098039215685</v>
      </c>
      <c r="M49" s="68" t="s">
        <v>35</v>
      </c>
      <c r="N49" s="67" t="s">
        <v>27</v>
      </c>
    </row>
    <row r="50" spans="1:14" ht="47.25" customHeight="1">
      <c r="A50" s="9" t="s">
        <v>189</v>
      </c>
      <c r="B50" s="11" t="s">
        <v>26</v>
      </c>
      <c r="C50" s="6" t="s">
        <v>120</v>
      </c>
      <c r="D50" s="12" t="s">
        <v>172</v>
      </c>
      <c r="E50" s="7" t="s">
        <v>173</v>
      </c>
      <c r="F50" s="8">
        <v>6729656.6100000003</v>
      </c>
      <c r="G50" s="8">
        <v>6729072.3600000003</v>
      </c>
      <c r="H50" s="8">
        <f t="shared" si="5"/>
        <v>6009061.6140000001</v>
      </c>
      <c r="I50" s="8">
        <v>4999700.76</v>
      </c>
      <c r="J50" s="5">
        <f t="shared" si="6"/>
        <v>1009360.8540000001</v>
      </c>
      <c r="K50" s="69">
        <v>32</v>
      </c>
      <c r="L50" s="13">
        <f t="shared" si="4"/>
        <v>0.62745098039215685</v>
      </c>
      <c r="M50" s="15" t="s">
        <v>35</v>
      </c>
      <c r="N50" s="13" t="s">
        <v>27</v>
      </c>
    </row>
    <row r="51" spans="1:14" ht="66.75" customHeight="1">
      <c r="A51" s="133">
        <v>42</v>
      </c>
      <c r="B51" s="134" t="s">
        <v>26</v>
      </c>
      <c r="C51" s="135" t="s">
        <v>191</v>
      </c>
      <c r="D51" s="136" t="s">
        <v>192</v>
      </c>
      <c r="E51" s="137" t="s">
        <v>193</v>
      </c>
      <c r="F51" s="138">
        <v>9946044.9399999995</v>
      </c>
      <c r="G51" s="138">
        <v>7487485.4000000004</v>
      </c>
      <c r="H51" s="138">
        <f>I51+J51</f>
        <v>4649728.43</v>
      </c>
      <c r="I51" s="138">
        <v>4649728.43</v>
      </c>
      <c r="J51" s="150">
        <v>0</v>
      </c>
      <c r="K51" s="139">
        <v>32</v>
      </c>
      <c r="L51" s="131">
        <f>K51/51</f>
        <v>0.62745098039215685</v>
      </c>
      <c r="M51" s="132" t="s">
        <v>35</v>
      </c>
      <c r="N51" s="149" t="s">
        <v>274</v>
      </c>
    </row>
    <row r="52" spans="1:14" ht="33.75" customHeight="1">
      <c r="A52" s="86" t="s">
        <v>27</v>
      </c>
      <c r="B52" s="87" t="s">
        <v>27</v>
      </c>
      <c r="C52" s="88" t="s">
        <v>27</v>
      </c>
      <c r="D52" s="87" t="s">
        <v>27</v>
      </c>
      <c r="E52" s="89" t="s">
        <v>19</v>
      </c>
      <c r="F52" s="90">
        <f>SUM(F20:F51)</f>
        <v>197973180.04000002</v>
      </c>
      <c r="G52" s="90">
        <f t="shared" ref="G52:J52" si="7">SUM(G20:G51)</f>
        <v>167089878.40000001</v>
      </c>
      <c r="H52" s="90">
        <f t="shared" si="7"/>
        <v>135457080.48549998</v>
      </c>
      <c r="I52" s="90">
        <f t="shared" si="7"/>
        <v>114901179.75999999</v>
      </c>
      <c r="J52" s="90">
        <f t="shared" si="7"/>
        <v>20555900.725499995</v>
      </c>
      <c r="K52" s="91" t="s">
        <v>27</v>
      </c>
      <c r="L52" s="92" t="s">
        <v>27</v>
      </c>
      <c r="M52" s="93" t="s">
        <v>27</v>
      </c>
      <c r="N52" s="92" t="s">
        <v>27</v>
      </c>
    </row>
    <row r="53" spans="1:14" ht="33.75" customHeight="1">
      <c r="A53" s="155" t="s">
        <v>190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</row>
    <row r="54" spans="1:14" ht="56.25" customHeight="1">
      <c r="A54" s="101">
        <v>43</v>
      </c>
      <c r="B54" s="102" t="s">
        <v>26</v>
      </c>
      <c r="C54" s="103" t="s">
        <v>194</v>
      </c>
      <c r="D54" s="104" t="s">
        <v>195</v>
      </c>
      <c r="E54" s="105" t="s">
        <v>196</v>
      </c>
      <c r="F54" s="106">
        <v>7500383.9299999997</v>
      </c>
      <c r="G54" s="106">
        <v>6097873.0999999996</v>
      </c>
      <c r="H54" s="106">
        <f>I54+J54</f>
        <v>3353830.2</v>
      </c>
      <c r="I54" s="106">
        <v>3353830.2</v>
      </c>
      <c r="J54" s="28">
        <v>0</v>
      </c>
      <c r="K54" s="107">
        <v>21</v>
      </c>
      <c r="L54" s="108">
        <f>K54/51</f>
        <v>0.41176470588235292</v>
      </c>
      <c r="M54" s="109" t="s">
        <v>35</v>
      </c>
      <c r="N54" s="108" t="s">
        <v>27</v>
      </c>
    </row>
    <row r="55" spans="1:14" ht="51.75" customHeight="1">
      <c r="A55" s="94">
        <v>44</v>
      </c>
      <c r="B55" s="95" t="s">
        <v>26</v>
      </c>
      <c r="C55" s="96" t="s">
        <v>197</v>
      </c>
      <c r="D55" s="97" t="s">
        <v>198</v>
      </c>
      <c r="E55" s="98" t="s">
        <v>199</v>
      </c>
      <c r="F55" s="99">
        <v>1712339.7</v>
      </c>
      <c r="G55" s="99">
        <v>1119451.8600000001</v>
      </c>
      <c r="H55" s="99">
        <f>I55+J55</f>
        <v>1007506.669</v>
      </c>
      <c r="I55" s="99">
        <v>839588.89</v>
      </c>
      <c r="J55" s="5">
        <f>G55*0.15</f>
        <v>167917.77900000001</v>
      </c>
      <c r="K55" s="100">
        <v>20</v>
      </c>
      <c r="L55" s="13">
        <f>K55/51</f>
        <v>0.39215686274509803</v>
      </c>
      <c r="M55" s="15" t="s">
        <v>35</v>
      </c>
      <c r="N55" s="13" t="s">
        <v>27</v>
      </c>
    </row>
    <row r="56" spans="1:14" ht="97.5" customHeight="1">
      <c r="A56" s="110">
        <v>45</v>
      </c>
      <c r="B56" s="111" t="s">
        <v>26</v>
      </c>
      <c r="C56" s="112" t="s">
        <v>200</v>
      </c>
      <c r="D56" s="113" t="s">
        <v>201</v>
      </c>
      <c r="E56" s="114" t="s">
        <v>202</v>
      </c>
      <c r="F56" s="115">
        <v>2616708.8199999998</v>
      </c>
      <c r="G56" s="115">
        <v>2061188.91</v>
      </c>
      <c r="H56" s="115">
        <f t="shared" ref="H56:H79" si="8">I56+J56</f>
        <v>1855070.0164999999</v>
      </c>
      <c r="I56" s="115">
        <v>1545891.68</v>
      </c>
      <c r="J56" s="28">
        <f t="shared" ref="J56:J79" si="9">G56*0.15</f>
        <v>309178.33649999998</v>
      </c>
      <c r="K56" s="116" t="s">
        <v>203</v>
      </c>
      <c r="L56" s="76" t="s">
        <v>27</v>
      </c>
      <c r="M56" s="31" t="s">
        <v>35</v>
      </c>
      <c r="N56" s="30" t="s">
        <v>27</v>
      </c>
    </row>
    <row r="57" spans="1:14" ht="84" customHeight="1">
      <c r="A57" s="94">
        <v>46</v>
      </c>
      <c r="B57" s="95" t="s">
        <v>26</v>
      </c>
      <c r="C57" s="96" t="s">
        <v>204</v>
      </c>
      <c r="D57" s="97" t="s">
        <v>205</v>
      </c>
      <c r="E57" s="98" t="s">
        <v>206</v>
      </c>
      <c r="F57" s="99">
        <v>6468311.0899999999</v>
      </c>
      <c r="G57" s="99">
        <v>4820941.4800000004</v>
      </c>
      <c r="H57" s="99">
        <f t="shared" si="8"/>
        <v>4338847.3320000004</v>
      </c>
      <c r="I57" s="99">
        <v>3615706.11</v>
      </c>
      <c r="J57" s="5">
        <f t="shared" si="9"/>
        <v>723141.22200000007</v>
      </c>
      <c r="K57" s="100" t="s">
        <v>203</v>
      </c>
      <c r="L57" s="147" t="s">
        <v>27</v>
      </c>
      <c r="M57" s="15" t="s">
        <v>35</v>
      </c>
      <c r="N57" s="13" t="s">
        <v>27</v>
      </c>
    </row>
    <row r="58" spans="1:14" ht="78" customHeight="1">
      <c r="A58" s="110">
        <v>47</v>
      </c>
      <c r="B58" s="111" t="s">
        <v>26</v>
      </c>
      <c r="C58" s="112" t="s">
        <v>207</v>
      </c>
      <c r="D58" s="113" t="s">
        <v>208</v>
      </c>
      <c r="E58" s="114" t="s">
        <v>209</v>
      </c>
      <c r="F58" s="115">
        <v>6153418.0700000003</v>
      </c>
      <c r="G58" s="115">
        <v>4634700</v>
      </c>
      <c r="H58" s="115">
        <f t="shared" si="8"/>
        <v>4171230</v>
      </c>
      <c r="I58" s="115">
        <v>3476025</v>
      </c>
      <c r="J58" s="28">
        <f t="shared" si="9"/>
        <v>695205</v>
      </c>
      <c r="K58" s="116" t="s">
        <v>203</v>
      </c>
      <c r="L58" s="76" t="s">
        <v>27</v>
      </c>
      <c r="M58" s="31" t="s">
        <v>35</v>
      </c>
      <c r="N58" s="30" t="s">
        <v>27</v>
      </c>
    </row>
    <row r="59" spans="1:14" ht="66.75" customHeight="1">
      <c r="A59" s="133">
        <v>48</v>
      </c>
      <c r="B59" s="134" t="s">
        <v>26</v>
      </c>
      <c r="C59" s="135" t="s">
        <v>261</v>
      </c>
      <c r="D59" s="136" t="s">
        <v>262</v>
      </c>
      <c r="E59" s="137" t="s">
        <v>263</v>
      </c>
      <c r="F59" s="138">
        <v>13015619.640000001</v>
      </c>
      <c r="G59" s="138">
        <v>7981934.1699999999</v>
      </c>
      <c r="H59" s="138">
        <f>I59+J59</f>
        <v>6197173.6854999997</v>
      </c>
      <c r="I59" s="138">
        <v>4999883.5599999996</v>
      </c>
      <c r="J59" s="129">
        <f>G59*0.15</f>
        <v>1197290.1254999998</v>
      </c>
      <c r="K59" s="139" t="s">
        <v>203</v>
      </c>
      <c r="L59" s="148" t="s">
        <v>27</v>
      </c>
      <c r="M59" s="132" t="s">
        <v>35</v>
      </c>
      <c r="N59" s="149" t="s">
        <v>274</v>
      </c>
    </row>
    <row r="60" spans="1:14" ht="65.25" customHeight="1">
      <c r="A60" s="133">
        <v>49</v>
      </c>
      <c r="B60" s="134" t="s">
        <v>26</v>
      </c>
      <c r="C60" s="135" t="s">
        <v>243</v>
      </c>
      <c r="D60" s="136" t="s">
        <v>244</v>
      </c>
      <c r="E60" s="137" t="s">
        <v>245</v>
      </c>
      <c r="F60" s="138">
        <v>2512936.7200000002</v>
      </c>
      <c r="G60" s="138">
        <v>2251389.62</v>
      </c>
      <c r="H60" s="138">
        <f>I60+J60</f>
        <v>2026250.6529999999</v>
      </c>
      <c r="I60" s="138">
        <v>1688542.21</v>
      </c>
      <c r="J60" s="129">
        <f>G60*0.15</f>
        <v>337708.44300000003</v>
      </c>
      <c r="K60" s="139" t="s">
        <v>203</v>
      </c>
      <c r="L60" s="148" t="s">
        <v>27</v>
      </c>
      <c r="M60" s="132" t="s">
        <v>35</v>
      </c>
      <c r="N60" s="149" t="s">
        <v>274</v>
      </c>
    </row>
    <row r="61" spans="1:14" ht="97.5" customHeight="1">
      <c r="A61" s="94">
        <v>50</v>
      </c>
      <c r="B61" s="95" t="s">
        <v>26</v>
      </c>
      <c r="C61" s="96" t="s">
        <v>210</v>
      </c>
      <c r="D61" s="97" t="s">
        <v>211</v>
      </c>
      <c r="E61" s="98" t="s">
        <v>212</v>
      </c>
      <c r="F61" s="99">
        <v>1333480.1599999999</v>
      </c>
      <c r="G61" s="99">
        <v>652500</v>
      </c>
      <c r="H61" s="99">
        <f t="shared" si="8"/>
        <v>587250</v>
      </c>
      <c r="I61" s="99">
        <v>489375</v>
      </c>
      <c r="J61" s="5">
        <f t="shared" si="9"/>
        <v>97875</v>
      </c>
      <c r="K61" s="100" t="s">
        <v>213</v>
      </c>
      <c r="L61" s="147" t="s">
        <v>27</v>
      </c>
      <c r="M61" s="15" t="s">
        <v>35</v>
      </c>
      <c r="N61" s="13" t="s">
        <v>27</v>
      </c>
    </row>
    <row r="62" spans="1:14" ht="97.5" customHeight="1">
      <c r="A62" s="110">
        <v>51</v>
      </c>
      <c r="B62" s="111" t="s">
        <v>26</v>
      </c>
      <c r="C62" s="112" t="s">
        <v>214</v>
      </c>
      <c r="D62" s="113" t="s">
        <v>215</v>
      </c>
      <c r="E62" s="114" t="s">
        <v>216</v>
      </c>
      <c r="F62" s="115">
        <v>9573168.7100000009</v>
      </c>
      <c r="G62" s="115">
        <v>2918840</v>
      </c>
      <c r="H62" s="115">
        <f t="shared" si="8"/>
        <v>1430231.6</v>
      </c>
      <c r="I62" s="115">
        <v>1430231.6</v>
      </c>
      <c r="J62" s="28">
        <v>0</v>
      </c>
      <c r="K62" s="116" t="s">
        <v>213</v>
      </c>
      <c r="L62" s="76" t="s">
        <v>27</v>
      </c>
      <c r="M62" s="31" t="s">
        <v>35</v>
      </c>
      <c r="N62" s="30" t="s">
        <v>27</v>
      </c>
    </row>
    <row r="63" spans="1:14" ht="97.5" customHeight="1">
      <c r="A63" s="94">
        <v>52</v>
      </c>
      <c r="B63" s="95" t="s">
        <v>26</v>
      </c>
      <c r="C63" s="96" t="s">
        <v>217</v>
      </c>
      <c r="D63" s="97" t="s">
        <v>218</v>
      </c>
      <c r="E63" s="98" t="s">
        <v>219</v>
      </c>
      <c r="F63" s="99">
        <v>3156916.95</v>
      </c>
      <c r="G63" s="99">
        <v>2566599.14</v>
      </c>
      <c r="H63" s="99">
        <f t="shared" si="8"/>
        <v>2309939.2209999999</v>
      </c>
      <c r="I63" s="99">
        <v>1924949.35</v>
      </c>
      <c r="J63" s="5">
        <f t="shared" si="9"/>
        <v>384989.87099999998</v>
      </c>
      <c r="K63" s="100" t="s">
        <v>213</v>
      </c>
      <c r="L63" s="147" t="s">
        <v>27</v>
      </c>
      <c r="M63" s="15" t="s">
        <v>35</v>
      </c>
      <c r="N63" s="13" t="s">
        <v>27</v>
      </c>
    </row>
    <row r="64" spans="1:14" ht="97.5" customHeight="1">
      <c r="A64" s="110">
        <v>53</v>
      </c>
      <c r="B64" s="111" t="s">
        <v>26</v>
      </c>
      <c r="C64" s="112" t="s">
        <v>220</v>
      </c>
      <c r="D64" s="113" t="s">
        <v>221</v>
      </c>
      <c r="E64" s="114" t="s">
        <v>222</v>
      </c>
      <c r="F64" s="115">
        <v>586250.02</v>
      </c>
      <c r="G64" s="115">
        <v>271499.65999999997</v>
      </c>
      <c r="H64" s="115">
        <f t="shared" si="8"/>
        <v>244349.68899999998</v>
      </c>
      <c r="I64" s="115">
        <v>203624.74</v>
      </c>
      <c r="J64" s="28">
        <f t="shared" si="9"/>
        <v>40724.948999999993</v>
      </c>
      <c r="K64" s="116" t="s">
        <v>213</v>
      </c>
      <c r="L64" s="76" t="s">
        <v>27</v>
      </c>
      <c r="M64" s="31" t="s">
        <v>35</v>
      </c>
      <c r="N64" s="30" t="s">
        <v>27</v>
      </c>
    </row>
    <row r="65" spans="1:14" ht="97.5" customHeight="1">
      <c r="A65" s="110">
        <v>54</v>
      </c>
      <c r="B65" s="111" t="s">
        <v>26</v>
      </c>
      <c r="C65" s="112" t="s">
        <v>223</v>
      </c>
      <c r="D65" s="113" t="s">
        <v>224</v>
      </c>
      <c r="E65" s="114" t="s">
        <v>225</v>
      </c>
      <c r="F65" s="115">
        <v>13870332.550000001</v>
      </c>
      <c r="G65" s="115">
        <v>6665157.1299999999</v>
      </c>
      <c r="H65" s="115">
        <f t="shared" si="8"/>
        <v>5998641.4095000001</v>
      </c>
      <c r="I65" s="115">
        <v>4998867.84</v>
      </c>
      <c r="J65" s="28">
        <f t="shared" si="9"/>
        <v>999773.56949999998</v>
      </c>
      <c r="K65" s="116" t="s">
        <v>213</v>
      </c>
      <c r="L65" s="76" t="s">
        <v>27</v>
      </c>
      <c r="M65" s="31" t="s">
        <v>35</v>
      </c>
      <c r="N65" s="30" t="s">
        <v>27</v>
      </c>
    </row>
    <row r="66" spans="1:14" ht="97.5" customHeight="1">
      <c r="A66" s="94">
        <v>55</v>
      </c>
      <c r="B66" s="95" t="s">
        <v>26</v>
      </c>
      <c r="C66" s="96" t="s">
        <v>226</v>
      </c>
      <c r="D66" s="97" t="s">
        <v>227</v>
      </c>
      <c r="E66" s="98" t="s">
        <v>228</v>
      </c>
      <c r="F66" s="99">
        <v>6560525.2199999997</v>
      </c>
      <c r="G66" s="99">
        <v>5553190.0800000001</v>
      </c>
      <c r="H66" s="99">
        <f t="shared" si="8"/>
        <v>4997871.0719999997</v>
      </c>
      <c r="I66" s="99">
        <v>4164892.56</v>
      </c>
      <c r="J66" s="5">
        <f t="shared" si="9"/>
        <v>832978.51199999999</v>
      </c>
      <c r="K66" s="100" t="s">
        <v>213</v>
      </c>
      <c r="L66" s="147" t="s">
        <v>27</v>
      </c>
      <c r="M66" s="15" t="s">
        <v>35</v>
      </c>
      <c r="N66" s="13" t="s">
        <v>27</v>
      </c>
    </row>
    <row r="67" spans="1:14" ht="48.75" customHeight="1">
      <c r="A67" s="110">
        <v>56</v>
      </c>
      <c r="B67" s="111" t="s">
        <v>26</v>
      </c>
      <c r="C67" s="112" t="s">
        <v>229</v>
      </c>
      <c r="D67" s="113" t="s">
        <v>230</v>
      </c>
      <c r="E67" s="114" t="s">
        <v>231</v>
      </c>
      <c r="F67" s="115">
        <v>1880657.64</v>
      </c>
      <c r="G67" s="115">
        <v>1654274.5</v>
      </c>
      <c r="H67" s="115">
        <f t="shared" si="8"/>
        <v>1406133.32</v>
      </c>
      <c r="I67" s="115">
        <v>1406133.32</v>
      </c>
      <c r="J67" s="28">
        <v>0</v>
      </c>
      <c r="K67" s="116" t="s">
        <v>213</v>
      </c>
      <c r="L67" s="76" t="s">
        <v>27</v>
      </c>
      <c r="M67" s="31" t="s">
        <v>35</v>
      </c>
      <c r="N67" s="30" t="s">
        <v>27</v>
      </c>
    </row>
    <row r="68" spans="1:14" ht="71.25" customHeight="1">
      <c r="A68" s="94">
        <v>57</v>
      </c>
      <c r="B68" s="95" t="s">
        <v>26</v>
      </c>
      <c r="C68" s="96" t="s">
        <v>232</v>
      </c>
      <c r="D68" s="97" t="s">
        <v>233</v>
      </c>
      <c r="E68" s="98" t="s">
        <v>225</v>
      </c>
      <c r="F68" s="99">
        <v>7699999.3499999996</v>
      </c>
      <c r="G68" s="99">
        <v>6663066.1299999999</v>
      </c>
      <c r="H68" s="99">
        <f t="shared" si="8"/>
        <v>5996759.5094999997</v>
      </c>
      <c r="I68" s="99">
        <v>4997299.59</v>
      </c>
      <c r="J68" s="5">
        <f t="shared" si="9"/>
        <v>999459.91949999996</v>
      </c>
      <c r="K68" s="100" t="s">
        <v>213</v>
      </c>
      <c r="L68" s="147" t="s">
        <v>27</v>
      </c>
      <c r="M68" s="15" t="s">
        <v>35</v>
      </c>
      <c r="N68" s="13" t="s">
        <v>27</v>
      </c>
    </row>
    <row r="69" spans="1:14" ht="57.75" customHeight="1">
      <c r="A69" s="110">
        <v>58</v>
      </c>
      <c r="B69" s="111" t="s">
        <v>26</v>
      </c>
      <c r="C69" s="112" t="s">
        <v>234</v>
      </c>
      <c r="D69" s="113" t="s">
        <v>235</v>
      </c>
      <c r="E69" s="114" t="s">
        <v>236</v>
      </c>
      <c r="F69" s="115">
        <v>3612903.83</v>
      </c>
      <c r="G69" s="115">
        <v>3270299.14</v>
      </c>
      <c r="H69" s="115">
        <f t="shared" si="8"/>
        <v>2452724.35</v>
      </c>
      <c r="I69" s="115">
        <v>2452724.35</v>
      </c>
      <c r="J69" s="28">
        <v>0</v>
      </c>
      <c r="K69" s="116" t="s">
        <v>213</v>
      </c>
      <c r="L69" s="76" t="s">
        <v>27</v>
      </c>
      <c r="M69" s="31" t="s">
        <v>35</v>
      </c>
      <c r="N69" s="30" t="s">
        <v>27</v>
      </c>
    </row>
    <row r="70" spans="1:14" ht="54.75" customHeight="1">
      <c r="A70" s="94">
        <v>59</v>
      </c>
      <c r="B70" s="95" t="s">
        <v>26</v>
      </c>
      <c r="C70" s="96" t="s">
        <v>237</v>
      </c>
      <c r="D70" s="97" t="s">
        <v>238</v>
      </c>
      <c r="E70" s="98" t="s">
        <v>239</v>
      </c>
      <c r="F70" s="99">
        <v>1088018.03</v>
      </c>
      <c r="G70" s="99">
        <v>1024425.04</v>
      </c>
      <c r="H70" s="99">
        <f t="shared" si="8"/>
        <v>921982.53600000008</v>
      </c>
      <c r="I70" s="99">
        <v>768318.78</v>
      </c>
      <c r="J70" s="5">
        <f t="shared" si="9"/>
        <v>153663.75599999999</v>
      </c>
      <c r="K70" s="100" t="s">
        <v>213</v>
      </c>
      <c r="L70" s="147" t="s">
        <v>27</v>
      </c>
      <c r="M70" s="15" t="s">
        <v>35</v>
      </c>
      <c r="N70" s="13" t="s">
        <v>27</v>
      </c>
    </row>
    <row r="71" spans="1:14" ht="46.5" customHeight="1">
      <c r="A71" s="110">
        <v>60</v>
      </c>
      <c r="B71" s="111" t="s">
        <v>26</v>
      </c>
      <c r="C71" s="112" t="s">
        <v>240</v>
      </c>
      <c r="D71" s="113" t="s">
        <v>241</v>
      </c>
      <c r="E71" s="114" t="s">
        <v>242</v>
      </c>
      <c r="F71" s="115">
        <v>2207681.27</v>
      </c>
      <c r="G71" s="115">
        <v>2207681.27</v>
      </c>
      <c r="H71" s="115">
        <f t="shared" si="8"/>
        <v>2097297.2004999998</v>
      </c>
      <c r="I71" s="115">
        <v>1766145.01</v>
      </c>
      <c r="J71" s="28">
        <f t="shared" si="9"/>
        <v>331152.19049999997</v>
      </c>
      <c r="K71" s="116" t="s">
        <v>213</v>
      </c>
      <c r="L71" s="76" t="s">
        <v>27</v>
      </c>
      <c r="M71" s="31" t="s">
        <v>35</v>
      </c>
      <c r="N71" s="30" t="s">
        <v>27</v>
      </c>
    </row>
    <row r="72" spans="1:14" ht="47.25" customHeight="1">
      <c r="A72" s="110">
        <v>61</v>
      </c>
      <c r="B72" s="111" t="s">
        <v>26</v>
      </c>
      <c r="C72" s="112" t="s">
        <v>246</v>
      </c>
      <c r="D72" s="113" t="s">
        <v>247</v>
      </c>
      <c r="E72" s="114" t="s">
        <v>248</v>
      </c>
      <c r="F72" s="115">
        <v>634800</v>
      </c>
      <c r="G72" s="115">
        <v>560000</v>
      </c>
      <c r="H72" s="115">
        <f t="shared" si="8"/>
        <v>504000</v>
      </c>
      <c r="I72" s="115">
        <v>420000</v>
      </c>
      <c r="J72" s="28">
        <f t="shared" si="9"/>
        <v>84000</v>
      </c>
      <c r="K72" s="116" t="s">
        <v>213</v>
      </c>
      <c r="L72" s="76" t="s">
        <v>27</v>
      </c>
      <c r="M72" s="31" t="s">
        <v>35</v>
      </c>
      <c r="N72" s="30" t="s">
        <v>27</v>
      </c>
    </row>
    <row r="73" spans="1:14" ht="47.25" customHeight="1">
      <c r="A73" s="94">
        <v>62</v>
      </c>
      <c r="B73" s="95" t="s">
        <v>26</v>
      </c>
      <c r="C73" s="96" t="s">
        <v>249</v>
      </c>
      <c r="D73" s="97" t="s">
        <v>250</v>
      </c>
      <c r="E73" s="98" t="s">
        <v>251</v>
      </c>
      <c r="F73" s="99">
        <v>6602014.1100000003</v>
      </c>
      <c r="G73" s="99">
        <v>6602014.1100000003</v>
      </c>
      <c r="H73" s="99">
        <f t="shared" si="8"/>
        <v>5941812.6964999996</v>
      </c>
      <c r="I73" s="99">
        <v>4951510.58</v>
      </c>
      <c r="J73" s="5">
        <f t="shared" si="9"/>
        <v>990302.1165</v>
      </c>
      <c r="K73" s="100" t="s">
        <v>213</v>
      </c>
      <c r="L73" s="147" t="s">
        <v>27</v>
      </c>
      <c r="M73" s="15" t="s">
        <v>35</v>
      </c>
      <c r="N73" s="13" t="s">
        <v>27</v>
      </c>
    </row>
    <row r="74" spans="1:14" ht="47.25" customHeight="1">
      <c r="A74" s="110">
        <v>63</v>
      </c>
      <c r="B74" s="111" t="s">
        <v>26</v>
      </c>
      <c r="C74" s="112" t="s">
        <v>252</v>
      </c>
      <c r="D74" s="113" t="s">
        <v>253</v>
      </c>
      <c r="E74" s="114" t="s">
        <v>254</v>
      </c>
      <c r="F74" s="115">
        <v>2378532.0499999998</v>
      </c>
      <c r="G74" s="115">
        <v>2378532.0499999998</v>
      </c>
      <c r="H74" s="115">
        <f t="shared" si="8"/>
        <v>2140678.8374999999</v>
      </c>
      <c r="I74" s="115">
        <v>1783899.03</v>
      </c>
      <c r="J74" s="28">
        <f t="shared" si="9"/>
        <v>356779.80749999994</v>
      </c>
      <c r="K74" s="116" t="s">
        <v>213</v>
      </c>
      <c r="L74" s="76" t="s">
        <v>27</v>
      </c>
      <c r="M74" s="31" t="s">
        <v>35</v>
      </c>
      <c r="N74" s="30" t="s">
        <v>27</v>
      </c>
    </row>
    <row r="75" spans="1:14" ht="47.25" customHeight="1">
      <c r="A75" s="94">
        <v>64</v>
      </c>
      <c r="B75" s="95" t="s">
        <v>26</v>
      </c>
      <c r="C75" s="96" t="s">
        <v>255</v>
      </c>
      <c r="D75" s="97" t="s">
        <v>256</v>
      </c>
      <c r="E75" s="98" t="s">
        <v>257</v>
      </c>
      <c r="F75" s="99">
        <v>4338548.43</v>
      </c>
      <c r="G75" s="99">
        <v>4338548.43</v>
      </c>
      <c r="H75" s="99">
        <f t="shared" si="8"/>
        <v>3904693.5844999999</v>
      </c>
      <c r="I75" s="99">
        <v>3253911.32</v>
      </c>
      <c r="J75" s="5">
        <f t="shared" si="9"/>
        <v>650782.26449999993</v>
      </c>
      <c r="K75" s="100" t="s">
        <v>213</v>
      </c>
      <c r="L75" s="147" t="s">
        <v>27</v>
      </c>
      <c r="M75" s="15" t="s">
        <v>35</v>
      </c>
      <c r="N75" s="13" t="s">
        <v>27</v>
      </c>
    </row>
    <row r="76" spans="1:14" ht="47.25" customHeight="1">
      <c r="A76" s="110">
        <v>65</v>
      </c>
      <c r="B76" s="111" t="s">
        <v>26</v>
      </c>
      <c r="C76" s="112" t="s">
        <v>258</v>
      </c>
      <c r="D76" s="113" t="s">
        <v>259</v>
      </c>
      <c r="E76" s="114" t="s">
        <v>260</v>
      </c>
      <c r="F76" s="115">
        <v>3812764.05</v>
      </c>
      <c r="G76" s="115">
        <v>3428186.71</v>
      </c>
      <c r="H76" s="115">
        <f t="shared" si="8"/>
        <v>3085368.0364999999</v>
      </c>
      <c r="I76" s="115">
        <v>2571140.0299999998</v>
      </c>
      <c r="J76" s="28">
        <f t="shared" si="9"/>
        <v>514228.00649999996</v>
      </c>
      <c r="K76" s="116" t="s">
        <v>213</v>
      </c>
      <c r="L76" s="76" t="s">
        <v>27</v>
      </c>
      <c r="M76" s="31" t="s">
        <v>35</v>
      </c>
      <c r="N76" s="30" t="s">
        <v>27</v>
      </c>
    </row>
    <row r="77" spans="1:14" ht="56.25" customHeight="1">
      <c r="A77" s="110">
        <v>66</v>
      </c>
      <c r="B77" s="111" t="s">
        <v>26</v>
      </c>
      <c r="C77" s="112" t="s">
        <v>264</v>
      </c>
      <c r="D77" s="113" t="s">
        <v>265</v>
      </c>
      <c r="E77" s="114" t="s">
        <v>266</v>
      </c>
      <c r="F77" s="115">
        <v>3298516.95</v>
      </c>
      <c r="G77" s="115">
        <v>2882587.19</v>
      </c>
      <c r="H77" s="115">
        <f t="shared" si="8"/>
        <v>2594328.4685</v>
      </c>
      <c r="I77" s="115">
        <v>2161940.39</v>
      </c>
      <c r="J77" s="28">
        <f t="shared" si="9"/>
        <v>432388.0785</v>
      </c>
      <c r="K77" s="116" t="s">
        <v>213</v>
      </c>
      <c r="L77" s="76" t="s">
        <v>27</v>
      </c>
      <c r="M77" s="31" t="s">
        <v>35</v>
      </c>
      <c r="N77" s="30" t="s">
        <v>27</v>
      </c>
    </row>
    <row r="78" spans="1:14" ht="47.25" customHeight="1">
      <c r="A78" s="94">
        <v>67</v>
      </c>
      <c r="B78" s="95" t="s">
        <v>26</v>
      </c>
      <c r="C78" s="96" t="s">
        <v>267</v>
      </c>
      <c r="D78" s="97" t="s">
        <v>268</v>
      </c>
      <c r="E78" s="98" t="s">
        <v>269</v>
      </c>
      <c r="F78" s="99">
        <v>1270908.3400000001</v>
      </c>
      <c r="G78" s="99">
        <v>1270908.3400000001</v>
      </c>
      <c r="H78" s="99">
        <f t="shared" si="8"/>
        <v>1143817.5009999999</v>
      </c>
      <c r="I78" s="99">
        <v>953181.25</v>
      </c>
      <c r="J78" s="5">
        <f t="shared" si="9"/>
        <v>190636.25100000002</v>
      </c>
      <c r="K78" s="100" t="s">
        <v>213</v>
      </c>
      <c r="L78" s="147" t="s">
        <v>27</v>
      </c>
      <c r="M78" s="15" t="s">
        <v>35</v>
      </c>
      <c r="N78" s="13" t="s">
        <v>27</v>
      </c>
    </row>
    <row r="79" spans="1:14" ht="74.25" customHeight="1">
      <c r="A79" s="110">
        <v>68</v>
      </c>
      <c r="B79" s="111" t="s">
        <v>26</v>
      </c>
      <c r="C79" s="112" t="s">
        <v>270</v>
      </c>
      <c r="D79" s="113" t="s">
        <v>271</v>
      </c>
      <c r="E79" s="114" t="s">
        <v>272</v>
      </c>
      <c r="F79" s="115">
        <v>3287716.73</v>
      </c>
      <c r="G79" s="115">
        <v>3208020.29</v>
      </c>
      <c r="H79" s="115">
        <f t="shared" si="8"/>
        <v>2887218.2535000001</v>
      </c>
      <c r="I79" s="115">
        <v>2406015.21</v>
      </c>
      <c r="J79" s="28">
        <f t="shared" si="9"/>
        <v>481203.04349999997</v>
      </c>
      <c r="K79" s="116" t="s">
        <v>213</v>
      </c>
      <c r="L79" s="76" t="s">
        <v>27</v>
      </c>
      <c r="M79" s="31" t="s">
        <v>35</v>
      </c>
      <c r="N79" s="30" t="s">
        <v>27</v>
      </c>
    </row>
    <row r="80" spans="1:14" ht="47.25" customHeight="1">
      <c r="A80" s="141" t="s">
        <v>27</v>
      </c>
      <c r="B80" s="141" t="s">
        <v>27</v>
      </c>
      <c r="C80" s="142" t="s">
        <v>27</v>
      </c>
      <c r="D80" s="143" t="s">
        <v>27</v>
      </c>
      <c r="E80" s="117" t="s">
        <v>19</v>
      </c>
      <c r="F80" s="118">
        <f>SUM(F54:F79)</f>
        <v>117173452.36</v>
      </c>
      <c r="G80" s="118">
        <f t="shared" ref="G80:J80" si="10">SUM(G54:G79)</f>
        <v>87083808.349999994</v>
      </c>
      <c r="H80" s="118">
        <f t="shared" si="10"/>
        <v>73595005.841499999</v>
      </c>
      <c r="I80" s="118">
        <f t="shared" si="10"/>
        <v>62623627.600000009</v>
      </c>
      <c r="J80" s="118">
        <f t="shared" si="10"/>
        <v>10971378.2415</v>
      </c>
      <c r="K80" s="144" t="s">
        <v>27</v>
      </c>
      <c r="L80" s="145" t="s">
        <v>27</v>
      </c>
      <c r="M80" s="146" t="s">
        <v>27</v>
      </c>
      <c r="N80" s="145" t="s">
        <v>27</v>
      </c>
    </row>
    <row r="81" spans="1:14" ht="47.25" customHeight="1">
      <c r="A81" s="119"/>
      <c r="B81" s="119"/>
      <c r="C81" s="37"/>
      <c r="D81" s="120"/>
      <c r="E81" s="121"/>
      <c r="F81" s="40"/>
      <c r="G81" s="40"/>
      <c r="H81" s="40"/>
      <c r="I81" s="40"/>
      <c r="J81" s="40"/>
      <c r="K81" s="122"/>
      <c r="L81" s="42"/>
      <c r="M81" s="43"/>
      <c r="N81" s="42"/>
    </row>
    <row r="82" spans="1:14" ht="47.25" customHeight="1">
      <c r="A82" s="140"/>
      <c r="B82" s="157" t="s">
        <v>273</v>
      </c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</row>
    <row r="83" spans="1:14" ht="47.25" customHeight="1">
      <c r="A83" s="119"/>
      <c r="B83" s="119"/>
      <c r="C83" s="37"/>
      <c r="D83" s="120"/>
      <c r="E83" s="121"/>
      <c r="F83" s="40"/>
      <c r="G83" s="40"/>
      <c r="H83" s="40"/>
      <c r="I83" s="40"/>
      <c r="J83" s="40"/>
      <c r="K83" s="122"/>
      <c r="L83" s="42"/>
      <c r="M83" s="43"/>
      <c r="N83" s="42"/>
    </row>
    <row r="84" spans="1:14" ht="47.25" customHeight="1">
      <c r="A84" s="153" t="s">
        <v>28</v>
      </c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</row>
    <row r="85" spans="1:14" ht="47.25" customHeight="1">
      <c r="A85" s="153" t="s">
        <v>32</v>
      </c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</row>
    <row r="86" spans="1:14" ht="47.25" customHeight="1">
      <c r="A86" s="153" t="s">
        <v>34</v>
      </c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</row>
    <row r="87" spans="1:14" ht="47.25" customHeight="1">
      <c r="A87" s="119"/>
      <c r="B87" s="119"/>
      <c r="C87" s="37"/>
      <c r="D87" s="120"/>
      <c r="E87" s="121"/>
      <c r="F87" s="40"/>
      <c r="G87" s="40"/>
      <c r="H87" s="40"/>
      <c r="I87" s="40"/>
      <c r="J87" s="40"/>
      <c r="K87" s="122"/>
      <c r="L87" s="42"/>
      <c r="M87" s="43"/>
      <c r="N87" s="42"/>
    </row>
    <row r="88" spans="1:14" ht="0" hidden="1" customHeight="1">
      <c r="A88" s="119"/>
      <c r="B88" s="119"/>
      <c r="C88" s="37"/>
      <c r="D88" s="120"/>
      <c r="E88" s="121"/>
      <c r="F88" s="40"/>
      <c r="G88" s="40"/>
      <c r="H88" s="40"/>
      <c r="I88" s="40"/>
      <c r="J88" s="40"/>
      <c r="K88" s="122"/>
      <c r="L88" s="42"/>
      <c r="M88" s="43"/>
      <c r="N88" s="42"/>
    </row>
    <row r="89" spans="1:14" ht="0" hidden="1" customHeight="1">
      <c r="A89" s="81"/>
      <c r="B89" s="81"/>
      <c r="C89" s="82"/>
      <c r="D89" s="81"/>
      <c r="E89" s="38"/>
      <c r="F89" s="48"/>
      <c r="G89" s="48"/>
      <c r="H89" s="48"/>
      <c r="I89" s="48"/>
      <c r="J89" s="48"/>
      <c r="K89" s="83"/>
      <c r="L89" s="84"/>
      <c r="M89" s="85"/>
      <c r="N89" s="84"/>
    </row>
    <row r="90" spans="1:14" ht="0" hidden="1" customHeight="1">
      <c r="A90" s="49"/>
      <c r="B90" s="50"/>
      <c r="C90" s="51"/>
      <c r="D90" s="52"/>
      <c r="E90" s="14"/>
      <c r="F90" s="48"/>
      <c r="G90" s="48"/>
      <c r="H90" s="48"/>
      <c r="I90" s="48"/>
      <c r="J90" s="53"/>
      <c r="K90" s="54"/>
      <c r="L90" s="56"/>
      <c r="M90" s="55"/>
      <c r="N90" s="56"/>
    </row>
    <row r="91" spans="1:14" ht="0" hidden="1" customHeight="1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</row>
    <row r="92" spans="1:14" ht="0" hidden="1" customHeight="1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</row>
    <row r="93" spans="1:14" ht="0" hidden="1" customHeight="1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</row>
    <row r="94" spans="1:14" ht="0" hidden="1" customHeight="1">
      <c r="A94" s="49"/>
      <c r="B94" s="50"/>
      <c r="C94" s="51"/>
      <c r="D94" s="52"/>
      <c r="E94" s="14"/>
      <c r="F94" s="48"/>
      <c r="G94" s="48"/>
      <c r="H94" s="48"/>
      <c r="I94" s="48"/>
      <c r="J94" s="53"/>
      <c r="K94" s="54"/>
      <c r="L94" s="56"/>
      <c r="M94" s="55"/>
      <c r="N94" s="56"/>
    </row>
    <row r="95" spans="1:14" ht="0" hidden="1" customHeight="1">
      <c r="A95" s="49"/>
      <c r="B95" s="50"/>
      <c r="C95" s="51"/>
      <c r="D95" s="52"/>
      <c r="E95" s="14"/>
      <c r="F95" s="48"/>
      <c r="G95" s="48"/>
      <c r="H95" s="48"/>
      <c r="I95" s="48"/>
      <c r="J95" s="53"/>
      <c r="K95" s="54"/>
      <c r="L95" s="56"/>
      <c r="M95" s="55"/>
      <c r="N95" s="56"/>
    </row>
    <row r="96" spans="1:14" ht="0" hidden="1" customHeight="1">
      <c r="A96" s="49"/>
      <c r="B96" s="50"/>
      <c r="C96" s="51"/>
      <c r="D96" s="52"/>
      <c r="E96" s="14"/>
      <c r="F96" s="48"/>
      <c r="G96" s="48"/>
      <c r="H96" s="48"/>
      <c r="I96" s="48"/>
      <c r="J96" s="53"/>
      <c r="K96" s="54"/>
      <c r="L96" s="56"/>
      <c r="M96" s="55"/>
      <c r="N96" s="56"/>
    </row>
    <row r="97" spans="1:14" ht="0" hidden="1" customHeight="1">
      <c r="A97" s="49"/>
      <c r="B97" s="50"/>
      <c r="C97" s="51"/>
      <c r="D97" s="52"/>
      <c r="E97" s="14"/>
      <c r="F97" s="48"/>
      <c r="G97" s="48"/>
      <c r="H97" s="48"/>
      <c r="I97" s="48"/>
      <c r="J97" s="53"/>
      <c r="K97" s="54"/>
      <c r="L97" s="56"/>
      <c r="M97" s="55"/>
      <c r="N97" s="56"/>
    </row>
    <row r="98" spans="1:14" ht="0" hidden="1" customHeight="1">
      <c r="A98" s="49"/>
      <c r="B98" s="50"/>
      <c r="C98" s="51"/>
      <c r="D98" s="52"/>
      <c r="E98" s="14"/>
      <c r="F98" s="48"/>
      <c r="G98" s="48"/>
      <c r="H98" s="48"/>
      <c r="I98" s="48"/>
      <c r="J98" s="53"/>
      <c r="K98" s="54"/>
      <c r="L98" s="56"/>
      <c r="M98" s="55"/>
      <c r="N98" s="56"/>
    </row>
    <row r="99" spans="1:14" ht="0" hidden="1" customHeight="1">
      <c r="A99" s="49"/>
      <c r="B99" s="50"/>
      <c r="C99" s="51"/>
      <c r="D99" s="52"/>
      <c r="E99" s="14"/>
      <c r="F99" s="48"/>
      <c r="G99" s="48"/>
      <c r="H99" s="48"/>
      <c r="I99" s="48"/>
      <c r="J99" s="53"/>
      <c r="K99" s="54"/>
      <c r="L99" s="56"/>
      <c r="M99" s="55"/>
      <c r="N99" s="56"/>
    </row>
    <row r="100" spans="1:14" ht="0" hidden="1" customHeight="1">
      <c r="A100" s="49"/>
      <c r="B100" s="50"/>
      <c r="C100" s="51"/>
      <c r="D100" s="52"/>
      <c r="E100" s="14"/>
      <c r="F100" s="48"/>
      <c r="G100" s="48"/>
      <c r="H100" s="48"/>
      <c r="I100" s="48"/>
      <c r="J100" s="53"/>
      <c r="K100" s="54"/>
      <c r="L100" s="56"/>
      <c r="M100" s="55"/>
      <c r="N100" s="56"/>
    </row>
    <row r="101" spans="1:14" ht="0" hidden="1" customHeight="1">
      <c r="A101" s="49"/>
      <c r="B101" s="50"/>
      <c r="C101" s="51"/>
      <c r="D101" s="52"/>
      <c r="E101" s="14"/>
      <c r="F101" s="48"/>
      <c r="G101" s="48"/>
      <c r="H101" s="48"/>
      <c r="I101" s="48"/>
      <c r="J101" s="53"/>
      <c r="K101" s="54"/>
      <c r="L101" s="56"/>
      <c r="M101" s="55"/>
      <c r="N101" s="56"/>
    </row>
    <row r="102" spans="1:14" ht="0" hidden="1" customHeight="1">
      <c r="A102" s="49"/>
      <c r="B102" s="50"/>
      <c r="C102" s="51"/>
      <c r="D102" s="52"/>
      <c r="E102" s="14"/>
      <c r="F102" s="48"/>
      <c r="G102" s="48"/>
      <c r="H102" s="48"/>
      <c r="I102" s="48"/>
      <c r="J102" s="53"/>
      <c r="K102" s="54"/>
      <c r="L102" s="56"/>
      <c r="M102" s="55"/>
      <c r="N102" s="56"/>
    </row>
    <row r="103" spans="1:14" ht="0" hidden="1" customHeight="1">
      <c r="A103" s="37"/>
      <c r="B103" s="36"/>
      <c r="C103" s="44"/>
      <c r="D103" s="45"/>
      <c r="E103" s="38"/>
      <c r="F103" s="39"/>
      <c r="G103" s="39"/>
      <c r="H103" s="39"/>
      <c r="I103" s="39"/>
      <c r="J103" s="40"/>
      <c r="K103" s="41"/>
      <c r="L103" s="56"/>
      <c r="M103" s="43"/>
      <c r="N103" s="42"/>
    </row>
    <row r="104" spans="1:14" ht="0" hidden="1" customHeight="1">
      <c r="A104" s="37"/>
      <c r="B104" s="36"/>
      <c r="C104" s="44"/>
      <c r="D104" s="45"/>
      <c r="E104" s="38"/>
      <c r="F104" s="39"/>
      <c r="G104" s="39"/>
      <c r="H104" s="39"/>
      <c r="I104" s="39"/>
      <c r="J104" s="40"/>
      <c r="K104" s="41"/>
      <c r="L104" s="56"/>
      <c r="M104" s="43"/>
      <c r="N104" s="42"/>
    </row>
    <row r="105" spans="1:14" ht="0" hidden="1" customHeight="1"/>
    <row r="106" spans="1:14" ht="0" hidden="1" customHeight="1"/>
    <row r="107" spans="1:14" ht="0" hidden="1" customHeight="1"/>
    <row r="108" spans="1:14" ht="0" hidden="1" customHeight="1">
      <c r="E108" s="14"/>
      <c r="F108" s="33"/>
      <c r="G108" s="33"/>
      <c r="H108" s="33"/>
      <c r="I108" s="33"/>
      <c r="J108" s="33"/>
      <c r="K108" s="33"/>
    </row>
    <row r="109" spans="1:14" ht="0" hidden="1" customHeight="1">
      <c r="E109" s="14"/>
      <c r="F109" s="16"/>
      <c r="G109" s="33"/>
      <c r="H109" s="33"/>
      <c r="I109" s="17"/>
      <c r="J109" s="17"/>
      <c r="K109" s="33" t="s">
        <v>33</v>
      </c>
      <c r="M109" s="10"/>
    </row>
    <row r="110" spans="1:14" ht="0" hidden="1" customHeight="1">
      <c r="E110" s="14"/>
      <c r="F110" s="34"/>
      <c r="G110" s="33"/>
      <c r="H110" s="33"/>
      <c r="I110" s="34"/>
      <c r="J110" s="33"/>
      <c r="K110" s="33"/>
      <c r="M110" s="35"/>
    </row>
    <row r="111" spans="1:14" ht="0" hidden="1" customHeight="1">
      <c r="E111" s="14"/>
      <c r="F111" s="33"/>
      <c r="G111" s="33"/>
      <c r="H111" s="33"/>
      <c r="I111" s="33"/>
      <c r="J111" s="33"/>
      <c r="K111" s="33"/>
      <c r="M111" s="35"/>
    </row>
    <row r="112" spans="1:14" ht="0" hidden="1" customHeight="1">
      <c r="E112" s="14"/>
      <c r="F112" s="34"/>
      <c r="G112" s="33"/>
      <c r="H112" s="33"/>
      <c r="I112" s="34"/>
      <c r="J112" s="33"/>
      <c r="K112" s="33"/>
    </row>
    <row r="113" spans="1:14" ht="0" hidden="1" customHeight="1">
      <c r="E113" s="14"/>
      <c r="F113" s="33"/>
      <c r="G113" s="33"/>
      <c r="H113" s="33"/>
      <c r="I113" s="33"/>
      <c r="J113" s="33"/>
      <c r="K113" s="33"/>
    </row>
    <row r="114" spans="1:14" ht="0" hidden="1" customHeight="1"/>
    <row r="115" spans="1:14" ht="0" hidden="1" customHeight="1"/>
    <row r="116" spans="1:14" ht="0" hidden="1" customHeight="1">
      <c r="A116" s="152" t="s">
        <v>28</v>
      </c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</row>
    <row r="117" spans="1:14" ht="0" hidden="1" customHeight="1">
      <c r="A117" s="151" t="s">
        <v>32</v>
      </c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</row>
    <row r="118" spans="1:14" ht="0" hidden="1" customHeight="1">
      <c r="A118" s="152" t="s">
        <v>34</v>
      </c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</row>
    <row r="119" spans="1:14" ht="0" hidden="1" customHeight="1"/>
    <row r="120" spans="1:14" ht="0" hidden="1" customHeight="1"/>
    <row r="121" spans="1:14" ht="0" hidden="1" customHeight="1"/>
    <row r="122" spans="1:14" ht="0" hidden="1" customHeight="1"/>
    <row r="123" spans="1:14" ht="0" hidden="1" customHeight="1"/>
    <row r="126" spans="1:14" ht="0" hidden="1" customHeight="1"/>
    <row r="127" spans="1:14" ht="0" hidden="1" customHeight="1"/>
    <row r="128" spans="1:14" ht="0" hidden="1" customHeight="1"/>
  </sheetData>
  <autoFilter ref="A5:N5"/>
  <mergeCells count="15">
    <mergeCell ref="A1:N1"/>
    <mergeCell ref="A4:N4"/>
    <mergeCell ref="A53:N53"/>
    <mergeCell ref="A93:N93"/>
    <mergeCell ref="A3:N3"/>
    <mergeCell ref="A92:N92"/>
    <mergeCell ref="A91:N91"/>
    <mergeCell ref="B82:N82"/>
    <mergeCell ref="A19:N19"/>
    <mergeCell ref="A117:N117"/>
    <mergeCell ref="A116:N116"/>
    <mergeCell ref="A118:N118"/>
    <mergeCell ref="A84:N84"/>
    <mergeCell ref="A85:N85"/>
    <mergeCell ref="A86:N86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  <rowBreaks count="1" manualBreakCount="1">
    <brk id="4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6.2 043</vt:lpstr>
      <vt:lpstr>Arkusz1</vt:lpstr>
      <vt:lpstr>kurs</vt:lpstr>
      <vt:lpstr>'6.2 043'!Obszar_wydruku</vt:lpstr>
      <vt:lpstr>'6.2 043'!Tytuły_wydruku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2018-05-09T11:45:46Z</cp:lastPrinted>
  <dcterms:created xsi:type="dcterms:W3CDTF">2016-04-12T10:40:23Z</dcterms:created>
  <dcterms:modified xsi:type="dcterms:W3CDTF">2018-05-14T07:45:31Z</dcterms:modified>
</cp:coreProperties>
</file>