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!Perspektywa 2014-2020\Działanie 6.2\Konkurs RPMA.06.02.00-IP.01-14-043-16\na strone\2.10.2019 2 szt plonska\"/>
    </mc:Choice>
  </mc:AlternateContent>
  <bookViews>
    <workbookView xWindow="720" yWindow="630" windowWidth="19320" windowHeight="11760" tabRatio="466"/>
  </bookViews>
  <sheets>
    <sheet name="6.2 043" sheetId="2" r:id="rId1"/>
    <sheet name="Arkusz1" sheetId="3" state="hidden" r:id="rId2"/>
  </sheets>
  <definedNames>
    <definedName name="_xlnm._FilterDatabase" localSheetId="0" hidden="1">'6.2 043'!$A$4:$N$4</definedName>
    <definedName name="kurs">'6.2 043'!$E$149</definedName>
    <definedName name="_xlnm.Print_Titles" localSheetId="0">'6.2 043'!$4:$5</definedName>
  </definedNames>
  <calcPr calcId="162913"/>
</workbook>
</file>

<file path=xl/calcChain.xml><?xml version="1.0" encoding="utf-8"?>
<calcChain xmlns="http://schemas.openxmlformats.org/spreadsheetml/2006/main">
  <c r="G53" i="2" l="1"/>
  <c r="I53" i="2"/>
  <c r="F53" i="2"/>
  <c r="G23" i="2"/>
  <c r="I23" i="2"/>
  <c r="F23" i="2"/>
  <c r="Q26" i="2" l="1"/>
  <c r="Q44" i="2" l="1"/>
  <c r="L12" i="2"/>
  <c r="L13" i="2"/>
  <c r="J12" i="2" l="1"/>
  <c r="J13" i="2"/>
  <c r="H13" i="2" s="1"/>
  <c r="L52" i="2"/>
  <c r="H52" i="2"/>
  <c r="H12" i="2" l="1"/>
  <c r="H32" i="2" l="1"/>
  <c r="H44" i="2"/>
  <c r="H26" i="2"/>
  <c r="L36" i="2"/>
  <c r="J28" i="2"/>
  <c r="H28" i="2" s="1"/>
  <c r="J29" i="2"/>
  <c r="H29" i="2" s="1"/>
  <c r="J30" i="2"/>
  <c r="H30" i="2" s="1"/>
  <c r="J22" i="2"/>
  <c r="H22" i="2" s="1"/>
  <c r="J33" i="2"/>
  <c r="H33" i="2" s="1"/>
  <c r="J34" i="2"/>
  <c r="H34" i="2" s="1"/>
  <c r="J35" i="2"/>
  <c r="H35" i="2" s="1"/>
  <c r="J36" i="2"/>
  <c r="H36" i="2" s="1"/>
  <c r="J31" i="2"/>
  <c r="H31" i="2" s="1"/>
  <c r="J37" i="2"/>
  <c r="H37" i="2" s="1"/>
  <c r="J38" i="2"/>
  <c r="H38" i="2" s="1"/>
  <c r="J39" i="2"/>
  <c r="H39" i="2" s="1"/>
  <c r="J40" i="2"/>
  <c r="H40" i="2" s="1"/>
  <c r="J41" i="2"/>
  <c r="H41" i="2" s="1"/>
  <c r="J42" i="2"/>
  <c r="H42" i="2" s="1"/>
  <c r="J43" i="2"/>
  <c r="H43" i="2" s="1"/>
  <c r="J45" i="2"/>
  <c r="H45" i="2" s="1"/>
  <c r="J46" i="2"/>
  <c r="H46" i="2" s="1"/>
  <c r="J47" i="2"/>
  <c r="H47" i="2" s="1"/>
  <c r="J48" i="2"/>
  <c r="H48" i="2" s="1"/>
  <c r="J50" i="2"/>
  <c r="H50" i="2" s="1"/>
  <c r="J51" i="2"/>
  <c r="H51" i="2" s="1"/>
  <c r="J49" i="2"/>
  <c r="H49" i="2" s="1"/>
  <c r="J27" i="2"/>
  <c r="J21" i="2"/>
  <c r="H20" i="2"/>
  <c r="L21" i="2"/>
  <c r="L26" i="2"/>
  <c r="L27" i="2"/>
  <c r="L28" i="2"/>
  <c r="L29" i="2"/>
  <c r="L30" i="2"/>
  <c r="L22" i="2"/>
  <c r="L32" i="2"/>
  <c r="L33" i="2"/>
  <c r="L34" i="2"/>
  <c r="L35" i="2"/>
  <c r="L31" i="2"/>
  <c r="L37" i="2"/>
  <c r="L38" i="2"/>
  <c r="L39" i="2"/>
  <c r="L40" i="2"/>
  <c r="L41" i="2"/>
  <c r="L42" i="2"/>
  <c r="L43" i="2"/>
  <c r="L44" i="2"/>
  <c r="L45" i="2"/>
  <c r="L46" i="2"/>
  <c r="L47" i="2"/>
  <c r="L48" i="2"/>
  <c r="L50" i="2"/>
  <c r="L51" i="2"/>
  <c r="L49" i="2"/>
  <c r="L20" i="2"/>
  <c r="L19" i="2"/>
  <c r="J19" i="2"/>
  <c r="J53" i="2" l="1"/>
  <c r="H27" i="2"/>
  <c r="H53" i="2" s="1"/>
  <c r="H21" i="2"/>
  <c r="H19" i="2"/>
  <c r="L8" i="2"/>
  <c r="L9" i="2"/>
  <c r="L10" i="2"/>
  <c r="L11" i="2"/>
  <c r="L14" i="2"/>
  <c r="L15" i="2"/>
  <c r="L16" i="2"/>
  <c r="L17" i="2"/>
  <c r="L18" i="2"/>
  <c r="L7" i="2"/>
  <c r="L6" i="2"/>
  <c r="J8" i="2" l="1"/>
  <c r="H8" i="2" s="1"/>
  <c r="J9" i="2"/>
  <c r="H9" i="2" s="1"/>
  <c r="J10" i="2"/>
  <c r="H10" i="2" s="1"/>
  <c r="J11" i="2"/>
  <c r="H11" i="2" s="1"/>
  <c r="J14" i="2"/>
  <c r="H14" i="2" s="1"/>
  <c r="J15" i="2"/>
  <c r="H15" i="2" s="1"/>
  <c r="J16" i="2"/>
  <c r="H16" i="2" s="1"/>
  <c r="J17" i="2"/>
  <c r="H17" i="2" s="1"/>
  <c r="H18" i="2"/>
  <c r="H7" i="2"/>
  <c r="J6" i="2"/>
  <c r="J23" i="2" l="1"/>
  <c r="H6" i="2"/>
  <c r="H23" i="2"/>
</calcChain>
</file>

<file path=xl/sharedStrings.xml><?xml version="1.0" encoding="utf-8"?>
<sst xmlns="http://schemas.openxmlformats.org/spreadsheetml/2006/main" count="362" uniqueCount="207">
  <si>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</si>
  <si>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</si>
  <si>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</si>
  <si>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</si>
  <si>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</si>
  <si>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</si>
  <si>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</si>
  <si>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</si>
  <si>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</si>
  <si>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</si>
  <si>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</si>
  <si>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</si>
  <si>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</si>
  <si>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</si>
  <si>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</si>
  <si>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</si>
  <si>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</si>
  <si>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</si>
  <si>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</si>
  <si>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</si>
  <si>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</si>
  <si>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</si>
  <si>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</si>
  <si>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</si>
  <si>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</si>
  <si>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</si>
  <si>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</si>
  <si>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</si>
  <si>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 xml:space="preserve">* nie dotyczy EFS </t>
  </si>
  <si>
    <t>Kategoria interwencji</t>
  </si>
  <si>
    <t>Wartość projektu ogółem</t>
  </si>
  <si>
    <t>Procent maksymalnej liczby punktów możliwych do zdobycia *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</si>
  <si>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</si>
  <si>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63,50</t>
  </si>
  <si>
    <t>*** poniżej progu punktowego zamieszczane są projekty, które uzyskały wymagane minumum punktowe, jednak ze względu na ustaloną kwotę alokacji nie mogą zostać skierowane do dofinansowania</t>
  </si>
  <si>
    <t>055</t>
  </si>
  <si>
    <t>Próg wyczerpania alokacji***</t>
  </si>
  <si>
    <t>Miasto Maków Mazowiecki</t>
  </si>
  <si>
    <t>15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</si>
  <si>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</si>
  <si>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</si>
  <si>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</si>
  <si>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</si>
  <si>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</si>
  <si>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</si>
  <si>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</si>
  <si>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</si>
  <si>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</si>
  <si>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</si>
  <si>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</si>
  <si>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</si>
  <si>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</si>
  <si>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RPMA.06.02.00-14-8512/17</t>
  </si>
  <si>
    <t>Przywrócenie funkcji społeczno-gospodarczych zdegradowanych terenów w ramach rewitalizacji Grodziska Mazowieckiego</t>
  </si>
  <si>
    <t>GMINA GRODZISK MAZOWIECKI</t>
  </si>
  <si>
    <t xml:space="preserve">Aktywizacja społeczna i gospodarcza obszaru rewitalizowanego poprzez rozwój infrastruktury dawnego Kasyna Oficerskiego w Twierdzy Modlin  </t>
  </si>
  <si>
    <t>Miasto Nowy Dwór Mazowiecki</t>
  </si>
  <si>
    <t>Zintegrowany projekt rewitalizacji centrum osady fabrycznej w Żyrardowie służący aktywizacji społecznej i gospodarczej</t>
  </si>
  <si>
    <t>Miasto Żyrardów</t>
  </si>
  <si>
    <t>Miasto Dwóch Kultur - Rewitalizacja Centrum Starego Miasta</t>
  </si>
  <si>
    <t>Rewitalizacja obszaru zmarginalizowanego poprzez rewaloryzację budynku IV Liceum Ogólnokształcącego im. Hetmana Stanisława Żółkiewskiego w Siedlcach</t>
  </si>
  <si>
    <t>Miasto Siedlce</t>
  </si>
  <si>
    <t>Aktywizacja społeczna i gospodarcza obszarów zdegradowanych, poprzez realizację projektów rewitalizacyjnych na terenie Miasta i Gminy Łosice</t>
  </si>
  <si>
    <t>Miasto i Gmina Łosice</t>
  </si>
  <si>
    <t>Kompleksowy remont i modernizacja Willi Millera wraz z otaczającym parkiem i przebudową terenu targowiska</t>
  </si>
  <si>
    <t>Miasto Piastów</t>
  </si>
  <si>
    <t>Rozwój infrastruktury technicznej na obszarach rewitalizowanych w gminie Brochów w celu  ich aktywizacji społecznej i gospodarczej</t>
  </si>
  <si>
    <t>Gmina Brochów</t>
  </si>
  <si>
    <t>„Sochaczew (od)Nowa”</t>
  </si>
  <si>
    <t>Gmina Miasto Sochaczew</t>
  </si>
  <si>
    <t>„Rozwój infrastruktury technicznej na obszarach rewitalizowanych gminy Myszyniec w celu ich aktywizacji społecznej i gospodarczej”</t>
  </si>
  <si>
    <t>Gmina Myszyniec</t>
  </si>
  <si>
    <t xml:space="preserve">Rewitalizacja Miasta Sokołów Podlaski - kontynuacja budowy Parku Przemysłowego Sokołów Podlaski na terenach dawnej cukrowni, I etap wraz 
z termomodernizacją Publicznej Szkoły Podstawowej Nr 2 
</t>
  </si>
  <si>
    <t xml:space="preserve">Miasto Sokołów Podlaski </t>
  </si>
  <si>
    <t>RPMA.06.02.00-14-8479/17</t>
  </si>
  <si>
    <t>RPMA.06.02.00-14-8482/17</t>
  </si>
  <si>
    <t>RPMA.06.02.00-14-8246/17</t>
  </si>
  <si>
    <t>RPMA.06.02.00-14-8429/17</t>
  </si>
  <si>
    <t>RPMA.06.02.00-14-8481/17</t>
  </si>
  <si>
    <t>RPMA.06.02.00-14-8310/17</t>
  </si>
  <si>
    <t>RPMA.06.02.00-14-8469/17</t>
  </si>
  <si>
    <t>RPMA.06.02.00-14-8525/17</t>
  </si>
  <si>
    <t>RPMA.06.02.00-14-8518/17</t>
  </si>
  <si>
    <t>RPMA.06.02.00-14-8514/17</t>
  </si>
  <si>
    <t>RPMA.06.02.00-14-8509/17</t>
  </si>
  <si>
    <t>RPMA.06.02.00-14-8247/17</t>
  </si>
  <si>
    <t>PRZEBUDOWA TERENU SZPITALNEGO OBEJMUJĄCEGO INFRASTRUKTURĘ TECHNICZNĄ, MAŁĄ ARCHITEKTURĘ ORAZ TERENY ZIELONE JAKO MIEJSCE BIERNEJ I CZYNNEJ HORTITERAPII Z WYKORZYSTANIEM DO REHABILITACJI LECZNICZEJ DZIECI I DOROSŁYCH.</t>
  </si>
  <si>
    <t>MAZOWIECKI SZPITAL WOJEWÓDZKI W SIEDLCACH SPÓŁKA Z OGRANICZONĄ ODPOWIEDZIALNOŚCIĄ</t>
  </si>
  <si>
    <t xml:space="preserve">Remont i przebudowa kamienic na obszarze Miasta Kazimierzowskiego w Radomiu przy ul. Rynek 12 i Wałowej 22 wraz z otoczeniem
</t>
  </si>
  <si>
    <t>Rewitalizacja sp. z o.o.</t>
  </si>
  <si>
    <t>RPMA.06.02.00-14-8500/17</t>
  </si>
  <si>
    <t>Rozwój infrastruktury technicznej na obszarach zmarginalizowanych w gminie Pomiechówek w celu ich ożywienia i aktywizacji społeczno - gospodarczej.</t>
  </si>
  <si>
    <t>Gmina Pomiechówek</t>
  </si>
  <si>
    <t>RPMA.06.02.00-14-8329/17</t>
  </si>
  <si>
    <t>RPMA.06.02.00-14-8450/17</t>
  </si>
  <si>
    <t>RPMA.06.02.00-14-8278/17</t>
  </si>
  <si>
    <t>RPMA.06.02.00-14-8327/17</t>
  </si>
  <si>
    <t>RPMA.06.02.00-14-8382/17</t>
  </si>
  <si>
    <t>RPMA.06.02.00-14-8473/17</t>
  </si>
  <si>
    <t>RPMA.06.02.00-14-8252/17</t>
  </si>
  <si>
    <t>RPMA.06.02.00-14-8498/17</t>
  </si>
  <si>
    <t>RPMA.06.02.00-14-8513/17</t>
  </si>
  <si>
    <t>RPMA.06.02.00-14-8258/17</t>
  </si>
  <si>
    <t>RPMA.06.02.00-14-8517/17</t>
  </si>
  <si>
    <t>RPMA.06.02.00-14-8529/17</t>
  </si>
  <si>
    <t>RPMA.06.02.00-14-8490/17</t>
  </si>
  <si>
    <t>RPMA.06.02.00-14-8523/17</t>
  </si>
  <si>
    <t>RPMA.06.02.00-14-8507/17</t>
  </si>
  <si>
    <t>RPMA.06.02.00-14-8221/17</t>
  </si>
  <si>
    <t>RPMA.06.02.00-14-8320/17</t>
  </si>
  <si>
    <t>RPMA.06.02.00-14-8265/17</t>
  </si>
  <si>
    <t>RPMA.06.02.00-14-8447/17</t>
  </si>
  <si>
    <t>RPMA.06.02.00-14-8530/17</t>
  </si>
  <si>
    <t>RPMA.06.02.00-14-8475/17</t>
  </si>
  <si>
    <t>RPMA.06.02.00-14-8491/17</t>
  </si>
  <si>
    <t>RPMA.06.02.00-14-8375/17</t>
  </si>
  <si>
    <t>RPMA.06.02.00-14-8524/17</t>
  </si>
  <si>
    <t>RPMA.06.02.00-14-8488/17</t>
  </si>
  <si>
    <t>RPMA.06.02.00-14-8508/17</t>
  </si>
  <si>
    <t>RPMA.06.02.00-14-8285/17</t>
  </si>
  <si>
    <t>Zagospodarowanie dawnego browaru przyklasztornego do nowych funkcji usługowo - gastronomicznych wraz z zagospodarowaniem Parku im. Armii Krajowej na potrzeby różnych form aktywności</t>
  </si>
  <si>
    <t>Miasto Węgrów</t>
  </si>
  <si>
    <t>Modernizacja zabytkowego budynku Pałacyku Konopackiego i jego otoczenia w celu aktywizacji społecznej i gospodarczej warszawskiej Pragi</t>
  </si>
  <si>
    <t>Miasto stołeczne Warszawa</t>
  </si>
  <si>
    <t>Modernizacja, adaptacja i wyposażenie budynku przy ul. Kardynała Wyszyńskiego 11 w Józefowie na potrzeby Domu Seniora</t>
  </si>
  <si>
    <t>Miasto Józefów</t>
  </si>
  <si>
    <t>Rewitalizacja centrum wsi Wieliszew</t>
  </si>
  <si>
    <t>Gmina Wieliszew</t>
  </si>
  <si>
    <t>Poprawa funkcjonalności przestrzeni miejskiej oraz dostępności edukacyjnej dla mieszkańców obszarów rewitalizacji w Mszczonowie</t>
  </si>
  <si>
    <t xml:space="preserve">Powiat Żyrardowski </t>
  </si>
  <si>
    <t>Rozwój Aktywności Społeczno-Gospodarczej Obszarów Rewitalizowanych poprzez: Zagospodarowanie Terenu Nad Zalewem, Rzeką Korzeniówką oraz Modernizację Kina Górnik w Szydłowcu</t>
  </si>
  <si>
    <t>Gmina Szydłowiec</t>
  </si>
  <si>
    <t>Modernizacja zabytkowej kamienicy Hoppena w celu społecznej i gospodarczej aktywizacji Miasta Kazimierzowskiego w Radomiu</t>
  </si>
  <si>
    <t>TG NIERUCHOMOŚCI SPÓŁKA Z OGRANICZONĄ ODPOWIEDZIALNOŚCIĄ</t>
  </si>
  <si>
    <t>Rewitalizacja przestrzeni publicznej w Gminie Stanisławów</t>
  </si>
  <si>
    <t>Gmina Stanisławów</t>
  </si>
  <si>
    <t>Rewitalizacja obszarów zdegradowanych na terenie Gminy Milanówek</t>
  </si>
  <si>
    <t>Gmina Milanówek</t>
  </si>
  <si>
    <t>Rewaloryzacja budynku byłego Hotelu "Polonia" w Ciechanowie z adaptacją na na cele upowszechniania kultury.</t>
  </si>
  <si>
    <t>Powiat Ciechanowski</t>
  </si>
  <si>
    <t xml:space="preserve">Rewitalizacja terenów publicznych oraz rozwój infrastruktury technicznej w otoczeniu  Gminnego Ośrodka Kultury oraz Gimnazjum w Jadowie wraz z termomodernizacją i modernizacją budynku Gimnazjum i zmiana jego funkcjonalności w celu aktywizacji społecznej, kulturalnej, edukacyjnej i gospodarczej mieszkańców Gminy. </t>
  </si>
  <si>
    <t>Gmina Jadów</t>
  </si>
  <si>
    <t>Rewitalizacja przestrzeni społecznej Karczewa szansą na aktywizację i rozwój gospodarczy</t>
  </si>
  <si>
    <t>Gmina Karczew</t>
  </si>
  <si>
    <t xml:space="preserve">Rewaloryzacja budynku przy ul. Langiewicza i adaptacja na przedszkole </t>
  </si>
  <si>
    <t>Miasto Ząbki</t>
  </si>
  <si>
    <t>Rewitalizacja - szansą na odnowę zdegradowanej tkanki społeczno-gospodarczej terenów rewitalizowanych</t>
  </si>
  <si>
    <t>Gmina Cegłów</t>
  </si>
  <si>
    <t>Poprawa jakości usług publicznych poprzez prace rewitalizacyjne w celu integracji i aktywizacji mieszkańców Gminy Andrzejewo</t>
  </si>
  <si>
    <t>Gmina Andrzejewo</t>
  </si>
  <si>
    <t>Adaptacja budynku przy ul. J. Kilińskiego 20 na potrzeby Publicznego Przedszkola nr 4</t>
  </si>
  <si>
    <t>Gmina Miasta Radomia</t>
  </si>
  <si>
    <t>Poprawa jakości usług publicznych w celu integracji i aktywizacji mieszkańców Mszczonowa</t>
  </si>
  <si>
    <t>Gmina Mszczonów</t>
  </si>
  <si>
    <t xml:space="preserve">„Modernizacja budynku byłego klasztoru Księży Komunistów – Bartoszków w Węgrowie na cele społeczne” </t>
  </si>
  <si>
    <t>Caritas Diecezji Drohiczyńskiej</t>
  </si>
  <si>
    <t>Przebudowa z rozbudową budynku mieszkalnego IC dla mieszkańców Domu Pomocy Społecznej w Kozienicach wraz z zagospodarowaniem terenu</t>
  </si>
  <si>
    <t>Powiat Kozienicki</t>
  </si>
  <si>
    <t>Aktywizacja społeczna i gospodarcza poprzez działania rewitalizacyjne w Parku Dernałowiczów i Punkt Aktywności Społecznej w Mińsku Mazowieckim</t>
  </si>
  <si>
    <t>Miasto Mińsk Mazowiecki</t>
  </si>
  <si>
    <t>„Przebudowa, rozbudowa i nadbudowa wraz z termomodernizacją budynku po dawnej aptece z lokalami mieszkalnymi ze zmianą sposobu użytkowania”</t>
  </si>
  <si>
    <t>Gmina Kałuszyn</t>
  </si>
  <si>
    <t>Rozbudowa Domu Kultury w Kałuszynie</t>
  </si>
  <si>
    <t>Dom Kultury w Kałuszynie</t>
  </si>
  <si>
    <t>Zagospodarowanie przestrzeni miejskiej zlokalizowanej pomiędzy ulicami Legionów i Sportową w Kozienicach</t>
  </si>
  <si>
    <t>Gmina Kozienice</t>
  </si>
  <si>
    <t>REWITALIZACJA OBSZARÓW ZMARGINALIZOWANYCH W MIEŚCIE SIERPC POPRZEZ AKTYWIZACJĘ SPOŁECZNĄ I GOSPODARCZĄ TERENÓW W CENTRUM MIASTA - ETAP I - DOKUMENTACJA I REALIZACJA</t>
  </si>
  <si>
    <t>Gmina Miasto Sierpc</t>
  </si>
  <si>
    <t>Rewitalizacja centrum miejscowości Parysów</t>
  </si>
  <si>
    <t>Gmina Parysów</t>
  </si>
  <si>
    <t xml:space="preserve">Przebudowa budynku Miejsko-Gminnego Ośrodka Kultury w Białobrzegach
</t>
  </si>
  <si>
    <t>Gmina Białobrzegi</t>
  </si>
  <si>
    <t>Adaptacja budynku na potrzeby Płockiej Galerii Sztuki</t>
  </si>
  <si>
    <t>Gmina - Miasto Płock</t>
  </si>
  <si>
    <t>Lista projektów wybranych do dofinansowania w trybie konkursowym dla Regionalnego Programu Operacyjnego Województwa Mazowieckiego 2014-2020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</si>
  <si>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</si>
  <si>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</si>
  <si>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</si>
  <si>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</si>
  <si>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</si>
  <si>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</si>
  <si>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</si>
  <si>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</si>
  <si>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</si>
  <si>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</si>
  <si>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</si>
  <si>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RPMA.06.02.00-14-8281/17</t>
  </si>
  <si>
    <t>Rozwój ogólnodostępnej infrastruktury na obszarach rewitalizowanych w gminie Grodzisk Mazowiecki</t>
  </si>
  <si>
    <t>Akademia Piłkarska Legii Sp. z o.o.</t>
  </si>
  <si>
    <t>RPMA.06.02.00-14-8494/17</t>
  </si>
  <si>
    <t>Dom dobrej pamięci - renowacja zabytkowej kamienicy przy ulicy Warszawskiej 2 w Płońsku dla potrzeb muzeum historii dwóch narodów współistniejących w przestrzeni jednego miasta przez blisko pięćset lat</t>
  </si>
  <si>
    <t>MIEJSKIE CENTRUM KULTURY</t>
  </si>
  <si>
    <t>RPMA.06.02.00-14-8520/17</t>
  </si>
  <si>
    <t>Rozwój jakościowy płońskiego obszaru funkcjonalnego, w tym rewitalizacja przestrzeni architektonicznej, kulturowej i krajobrazu</t>
  </si>
  <si>
    <t>Gmina Miasto Płońsk</t>
  </si>
  <si>
    <t>ocena projektu po pozytywnie rozpatrzonym środku odwoławczym</t>
  </si>
  <si>
    <t>Rezygnacja z podpisania umowy</t>
  </si>
  <si>
    <t>Projekt skierowany do dofinansowania po zwiększeniu alokacji</t>
  </si>
  <si>
    <t>42</t>
  </si>
  <si>
    <t>43</t>
  </si>
  <si>
    <t>45</t>
  </si>
  <si>
    <t>Projekt oceniony ponownie po pozytywnie rozpatrzonym środku odwoławczym</t>
  </si>
  <si>
    <t>projekty ocenione po pozytywnie rozpatrzonym środku odwoławczym</t>
  </si>
  <si>
    <t>kk bez pomocy</t>
  </si>
  <si>
    <t>16</t>
  </si>
  <si>
    <t>17</t>
  </si>
  <si>
    <t>Lista ocenionych projektów, które spełniły kryteria wyboru projektów i uzyskały kolejno największą liczbę punktów, złożonych w ramach konkursu RPMA.06.02.00-IP.01-14-043/16, Oś priorytetowa VI „Jakość życia” dla Działania 6.2 „Rewitalizacja obszarów zmarginalizowanych”, Typ projektów: „Rozwój infrastruktury technicznej na obszarach rewitalizowanych w celu ich aktywizacji społecznej i gospodarczej” w ramach Regionalnego Programu Operacyjnego Województwa Mazowieckiego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</si>
</sst>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zł-415]_-;\-* #,##0.00\ [$zł-415]_-;_-* &quot;-&quot;??\ [$zł-415]_-;_-@_-"/>
    <numFmt numFmtId="165" formatCode="#,##0.00\ &quot;zł&quot;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3" tint="0.79998168889431442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4" tint="0.59999389629810485"/>
      <name val="Arial"/>
      <family val="2"/>
      <charset val="238"/>
    </font>
    <font>
      <sz val="22"/>
      <color theme="1"/>
      <name val="Arial"/>
      <family val="2"/>
      <charset val="238"/>
    </font>
    <font>
      <sz val="14"/>
      <color theme="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144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4" xfId="0" applyNumberFormat="1" applyFont="1" applyFill="1" applyBorder="1" applyAlignment="1">
      <alignment vertical="center"/>
    </xf>
    <xf numFmtId="49" fontId="18" fillId="0" borderId="14" xfId="0" applyNumberFormat="1" applyFont="1" applyFill="1" applyBorder="1" applyAlignment="1">
      <alignment vertical="center"/>
    </xf>
    <xf numFmtId="0" fontId="18" fillId="0" borderId="14" xfId="0" applyFont="1" applyFill="1" applyBorder="1" applyAlignment="1">
      <alignment vertical="center" wrapText="1"/>
    </xf>
    <xf numFmtId="164" fontId="18" fillId="0" borderId="14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4" fontId="18" fillId="0" borderId="12" xfId="0" applyNumberFormat="1" applyFont="1" applyFill="1" applyBorder="1" applyAlignment="1">
      <alignment horizontal="center" vertical="center"/>
    </xf>
    <xf numFmtId="49" fontId="18" fillId="33" borderId="13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49" fontId="18" fillId="34" borderId="13" xfId="0" applyNumberFormat="1" applyFont="1" applyFill="1" applyBorder="1" applyAlignment="1">
      <alignment horizontal="center" vertical="center"/>
    </xf>
    <xf numFmtId="49" fontId="18" fillId="34" borderId="15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vertical="center"/>
    </xf>
    <xf numFmtId="49" fontId="18" fillId="33" borderId="14" xfId="0" applyNumberFormat="1" applyFont="1" applyFill="1" applyBorder="1" applyAlignment="1">
      <alignment vertical="center" wrapText="1"/>
    </xf>
    <xf numFmtId="0" fontId="18" fillId="33" borderId="14" xfId="0" applyFont="1" applyFill="1" applyBorder="1" applyAlignment="1">
      <alignment vertical="center" wrapText="1"/>
    </xf>
    <xf numFmtId="164" fontId="18" fillId="33" borderId="14" xfId="0" applyNumberFormat="1" applyFont="1" applyFill="1" applyBorder="1" applyAlignment="1">
      <alignment vertical="center"/>
    </xf>
    <xf numFmtId="165" fontId="18" fillId="33" borderId="14" xfId="0" applyNumberFormat="1" applyFont="1" applyFill="1" applyBorder="1" applyAlignment="1">
      <alignment vertical="center"/>
    </xf>
    <xf numFmtId="2" fontId="18" fillId="33" borderId="14" xfId="0" applyNumberFormat="1" applyFont="1" applyFill="1" applyBorder="1" applyAlignment="1">
      <alignment horizontal="center" vertical="center" wrapText="1"/>
    </xf>
    <xf numFmtId="10" fontId="18" fillId="33" borderId="10" xfId="1" applyNumberFormat="1" applyFont="1" applyFill="1" applyBorder="1" applyAlignment="1">
      <alignment horizontal="center" vertical="center"/>
    </xf>
    <xf numFmtId="49" fontId="18" fillId="33" borderId="10" xfId="1" applyNumberFormat="1" applyFont="1" applyFill="1" applyBorder="1" applyAlignment="1">
      <alignment horizontal="center" vertical="center"/>
    </xf>
    <xf numFmtId="2" fontId="18" fillId="0" borderId="14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/>
    </xf>
    <xf numFmtId="4" fontId="18" fillId="0" borderId="0" xfId="0" applyNumberFormat="1" applyFont="1"/>
    <xf numFmtId="49" fontId="18" fillId="35" borderId="0" xfId="0" applyNumberFormat="1" applyFont="1" applyFill="1" applyBorder="1" applyAlignment="1">
      <alignment horizontal="center" vertical="center" wrapText="1"/>
    </xf>
    <xf numFmtId="49" fontId="18" fillId="35" borderId="0" xfId="0" applyNumberFormat="1" applyFont="1" applyFill="1" applyBorder="1" applyAlignment="1">
      <alignment horizontal="center" vertical="center"/>
    </xf>
    <xf numFmtId="0" fontId="18" fillId="35" borderId="0" xfId="0" applyFont="1" applyFill="1" applyBorder="1" applyAlignment="1">
      <alignment vertical="center" wrapText="1"/>
    </xf>
    <xf numFmtId="164" fontId="18" fillId="35" borderId="0" xfId="0" applyNumberFormat="1" applyFont="1" applyFill="1" applyBorder="1" applyAlignment="1">
      <alignment vertical="center"/>
    </xf>
    <xf numFmtId="165" fontId="18" fillId="35" borderId="0" xfId="0" applyNumberFormat="1" applyFont="1" applyFill="1" applyBorder="1" applyAlignment="1">
      <alignment vertical="center"/>
    </xf>
    <xf numFmtId="2" fontId="18" fillId="35" borderId="0" xfId="0" applyNumberFormat="1" applyFont="1" applyFill="1" applyBorder="1" applyAlignment="1">
      <alignment horizontal="center" vertical="center" wrapText="1"/>
    </xf>
    <xf numFmtId="10" fontId="18" fillId="35" borderId="0" xfId="1" applyNumberFormat="1" applyFont="1" applyFill="1" applyBorder="1" applyAlignment="1">
      <alignment horizontal="center" vertical="center"/>
    </xf>
    <xf numFmtId="49" fontId="18" fillId="35" borderId="0" xfId="1" applyNumberFormat="1" applyFont="1" applyFill="1" applyBorder="1" applyAlignment="1">
      <alignment horizontal="center" vertical="center"/>
    </xf>
    <xf numFmtId="49" fontId="18" fillId="35" borderId="0" xfId="0" applyNumberFormat="1" applyFont="1" applyFill="1" applyBorder="1" applyAlignment="1">
      <alignment vertical="center"/>
    </xf>
    <xf numFmtId="49" fontId="18" fillId="35" borderId="0" xfId="0" applyNumberFormat="1" applyFont="1" applyFill="1" applyBorder="1" applyAlignment="1">
      <alignment vertical="center" wrapText="1"/>
    </xf>
    <xf numFmtId="0" fontId="18" fillId="0" borderId="14" xfId="0" applyNumberFormat="1" applyFont="1" applyFill="1" applyBorder="1" applyAlignment="1">
      <alignment vertical="center" wrapText="1"/>
    </xf>
    <xf numFmtId="10" fontId="18" fillId="35" borderId="10" xfId="1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vertical="center" wrapText="1"/>
    </xf>
    <xf numFmtId="165" fontId="18" fillId="0" borderId="0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1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8" fillId="33" borderId="0" xfId="0" applyFont="1" applyFill="1"/>
    <xf numFmtId="49" fontId="18" fillId="36" borderId="13" xfId="0" applyNumberFormat="1" applyFont="1" applyFill="1" applyBorder="1" applyAlignment="1">
      <alignment horizontal="center" vertical="center"/>
    </xf>
    <xf numFmtId="49" fontId="18" fillId="36" borderId="14" xfId="0" applyNumberFormat="1" applyFont="1" applyFill="1" applyBorder="1" applyAlignment="1">
      <alignment horizontal="center" vertical="center" wrapText="1"/>
    </xf>
    <xf numFmtId="49" fontId="18" fillId="36" borderId="14" xfId="0" applyNumberFormat="1" applyFont="1" applyFill="1" applyBorder="1" applyAlignment="1">
      <alignment vertical="center"/>
    </xf>
    <xf numFmtId="0" fontId="18" fillId="36" borderId="14" xfId="0" applyNumberFormat="1" applyFont="1" applyFill="1" applyBorder="1" applyAlignment="1">
      <alignment vertical="center" wrapText="1"/>
    </xf>
    <xf numFmtId="0" fontId="18" fillId="36" borderId="14" xfId="0" applyFont="1" applyFill="1" applyBorder="1" applyAlignment="1">
      <alignment vertical="center" wrapText="1"/>
    </xf>
    <xf numFmtId="164" fontId="18" fillId="36" borderId="14" xfId="0" applyNumberFormat="1" applyFont="1" applyFill="1" applyBorder="1" applyAlignment="1">
      <alignment vertical="center"/>
    </xf>
    <xf numFmtId="165" fontId="18" fillId="36" borderId="14" xfId="0" applyNumberFormat="1" applyFont="1" applyFill="1" applyBorder="1" applyAlignment="1">
      <alignment vertical="center"/>
    </xf>
    <xf numFmtId="2" fontId="18" fillId="36" borderId="14" xfId="0" applyNumberFormat="1" applyFont="1" applyFill="1" applyBorder="1" applyAlignment="1">
      <alignment horizontal="center" vertical="center"/>
    </xf>
    <xf numFmtId="10" fontId="18" fillId="36" borderId="10" xfId="1" applyNumberFormat="1" applyFont="1" applyFill="1" applyBorder="1" applyAlignment="1">
      <alignment horizontal="center" vertical="center"/>
    </xf>
    <xf numFmtId="49" fontId="18" fillId="36" borderId="10" xfId="1" applyNumberFormat="1" applyFont="1" applyFill="1" applyBorder="1" applyAlignment="1">
      <alignment horizontal="center" vertical="center"/>
    </xf>
    <xf numFmtId="2" fontId="18" fillId="0" borderId="14" xfId="0" applyNumberFormat="1" applyFont="1" applyFill="1" applyBorder="1" applyAlignment="1">
      <alignment horizontal="center" vertical="center" wrapText="1"/>
    </xf>
    <xf numFmtId="0" fontId="18" fillId="33" borderId="14" xfId="0" applyNumberFormat="1" applyFont="1" applyFill="1" applyBorder="1" applyAlignment="1">
      <alignment vertical="center" wrapText="1"/>
    </xf>
    <xf numFmtId="2" fontId="18" fillId="33" borderId="14" xfId="0" applyNumberFormat="1" applyFont="1" applyFill="1" applyBorder="1" applyAlignment="1">
      <alignment horizontal="center" vertical="center"/>
    </xf>
    <xf numFmtId="49" fontId="22" fillId="33" borderId="13" xfId="0" applyNumberFormat="1" applyFont="1" applyFill="1" applyBorder="1" applyAlignment="1">
      <alignment horizontal="center" vertical="center" wrapText="1"/>
    </xf>
    <xf numFmtId="49" fontId="22" fillId="33" borderId="14" xfId="0" applyNumberFormat="1" applyFont="1" applyFill="1" applyBorder="1" applyAlignment="1">
      <alignment horizontal="center" vertical="center" wrapText="1"/>
    </xf>
    <xf numFmtId="49" fontId="22" fillId="33" borderId="14" xfId="0" applyNumberFormat="1" applyFont="1" applyFill="1" applyBorder="1" applyAlignment="1">
      <alignment horizontal="center" vertical="center"/>
    </xf>
    <xf numFmtId="2" fontId="22" fillId="33" borderId="14" xfId="0" applyNumberFormat="1" applyFont="1" applyFill="1" applyBorder="1" applyAlignment="1">
      <alignment horizontal="center" vertical="center" wrapText="1"/>
    </xf>
    <xf numFmtId="10" fontId="22" fillId="33" borderId="10" xfId="1" applyNumberFormat="1" applyFont="1" applyFill="1" applyBorder="1" applyAlignment="1">
      <alignment horizontal="center" vertical="center"/>
    </xf>
    <xf numFmtId="49" fontId="22" fillId="33" borderId="10" xfId="1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0" xfId="0" applyFont="1" applyBorder="1"/>
    <xf numFmtId="49" fontId="23" fillId="35" borderId="0" xfId="0" applyNumberFormat="1" applyFont="1" applyFill="1" applyBorder="1" applyAlignment="1">
      <alignment horizontal="center" vertical="center" wrapText="1"/>
    </xf>
    <xf numFmtId="49" fontId="23" fillId="35" borderId="0" xfId="0" applyNumberFormat="1" applyFont="1" applyFill="1" applyBorder="1" applyAlignment="1">
      <alignment horizontal="center" vertical="center"/>
    </xf>
    <xf numFmtId="2" fontId="23" fillId="35" borderId="0" xfId="0" applyNumberFormat="1" applyFont="1" applyFill="1" applyBorder="1" applyAlignment="1">
      <alignment horizontal="center" vertical="center" wrapText="1"/>
    </xf>
    <xf numFmtId="10" fontId="23" fillId="35" borderId="0" xfId="1" applyNumberFormat="1" applyFont="1" applyFill="1" applyBorder="1" applyAlignment="1">
      <alignment horizontal="center" vertical="center"/>
    </xf>
    <xf numFmtId="49" fontId="23" fillId="35" borderId="0" xfId="1" applyNumberFormat="1" applyFont="1" applyFill="1" applyBorder="1" applyAlignment="1">
      <alignment horizontal="center" vertical="center"/>
    </xf>
    <xf numFmtId="164" fontId="18" fillId="0" borderId="10" xfId="0" applyNumberFormat="1" applyFont="1" applyFill="1" applyBorder="1" applyAlignment="1">
      <alignment vertical="center"/>
    </xf>
    <xf numFmtId="1" fontId="18" fillId="35" borderId="0" xfId="0" applyNumberFormat="1" applyFont="1" applyFill="1" applyBorder="1" applyAlignment="1">
      <alignment horizontal="center" vertical="center" wrapText="1"/>
    </xf>
    <xf numFmtId="0" fontId="18" fillId="35" borderId="0" xfId="0" applyNumberFormat="1" applyFont="1" applyFill="1" applyBorder="1" applyAlignment="1">
      <alignment horizontal="center" vertical="center" wrapText="1"/>
    </xf>
    <xf numFmtId="0" fontId="18" fillId="35" borderId="0" xfId="0" applyFont="1" applyFill="1" applyBorder="1" applyAlignment="1">
      <alignment horizontal="left" vertical="center" wrapText="1"/>
    </xf>
    <xf numFmtId="2" fontId="18" fillId="35" borderId="0" xfId="1" applyNumberFormat="1" applyFont="1" applyFill="1" applyBorder="1" applyAlignment="1">
      <alignment horizontal="center" vertical="center" wrapText="1"/>
    </xf>
    <xf numFmtId="49" fontId="23" fillId="35" borderId="10" xfId="0" applyNumberFormat="1" applyFont="1" applyFill="1" applyBorder="1" applyAlignment="1">
      <alignment horizontal="center" vertical="center"/>
    </xf>
    <xf numFmtId="10" fontId="23" fillId="35" borderId="10" xfId="1" applyNumberFormat="1" applyFont="1" applyFill="1" applyBorder="1" applyAlignment="1">
      <alignment horizontal="center" vertical="center"/>
    </xf>
    <xf numFmtId="49" fontId="23" fillId="35" borderId="10" xfId="1" applyNumberFormat="1" applyFont="1" applyFill="1" applyBorder="1" applyAlignment="1">
      <alignment horizontal="center" vertical="center"/>
    </xf>
    <xf numFmtId="10" fontId="23" fillId="0" borderId="10" xfId="1" applyNumberFormat="1" applyFont="1" applyFill="1" applyBorder="1" applyAlignment="1">
      <alignment horizontal="center" vertical="center"/>
    </xf>
    <xf numFmtId="10" fontId="18" fillId="0" borderId="10" xfId="1" applyNumberFormat="1" applyFont="1" applyFill="1" applyBorder="1" applyAlignment="1">
      <alignment horizontal="center" vertical="center" wrapText="1"/>
    </xf>
    <xf numFmtId="10" fontId="24" fillId="36" borderId="10" xfId="1" applyNumberFormat="1" applyFont="1" applyFill="1" applyBorder="1" applyAlignment="1">
      <alignment horizontal="center" vertical="center"/>
    </xf>
    <xf numFmtId="10" fontId="23" fillId="0" borderId="10" xfId="1" applyNumberFormat="1" applyFont="1" applyFill="1" applyBorder="1" applyAlignment="1">
      <alignment horizontal="center" vertical="center" wrapText="1"/>
    </xf>
    <xf numFmtId="1" fontId="18" fillId="0" borderId="0" xfId="0" applyNumberFormat="1" applyFont="1" applyFill="1" applyBorder="1" applyAlignment="1">
      <alignment horizontal="center" vertical="center" wrapText="1"/>
    </xf>
    <xf numFmtId="1" fontId="18" fillId="37" borderId="10" xfId="0" applyNumberFormat="1" applyFont="1" applyFill="1" applyBorder="1" applyAlignment="1">
      <alignment horizontal="center" vertical="center"/>
    </xf>
    <xf numFmtId="1" fontId="18" fillId="37" borderId="10" xfId="0" applyNumberFormat="1" applyFont="1" applyFill="1" applyBorder="1" applyAlignment="1">
      <alignment horizontal="center" vertical="center" wrapText="1"/>
    </xf>
    <xf numFmtId="49" fontId="18" fillId="37" borderId="10" xfId="0" applyNumberFormat="1" applyFont="1" applyFill="1" applyBorder="1" applyAlignment="1">
      <alignment vertical="center"/>
    </xf>
    <xf numFmtId="0" fontId="18" fillId="37" borderId="10" xfId="0" applyNumberFormat="1" applyFont="1" applyFill="1" applyBorder="1" applyAlignment="1">
      <alignment vertical="center" wrapText="1"/>
    </xf>
    <xf numFmtId="0" fontId="18" fillId="37" borderId="10" xfId="0" applyFont="1" applyFill="1" applyBorder="1" applyAlignment="1">
      <alignment vertical="center" wrapText="1"/>
    </xf>
    <xf numFmtId="164" fontId="18" fillId="37" borderId="10" xfId="0" applyNumberFormat="1" applyFont="1" applyFill="1" applyBorder="1" applyAlignment="1">
      <alignment vertical="center"/>
    </xf>
    <xf numFmtId="165" fontId="18" fillId="37" borderId="14" xfId="0" applyNumberFormat="1" applyFont="1" applyFill="1" applyBorder="1" applyAlignment="1">
      <alignment vertical="center"/>
    </xf>
    <xf numFmtId="2" fontId="18" fillId="37" borderId="10" xfId="1" applyNumberFormat="1" applyFont="1" applyFill="1" applyBorder="1" applyAlignment="1">
      <alignment horizontal="center" vertical="center" wrapText="1"/>
    </xf>
    <xf numFmtId="10" fontId="18" fillId="37" borderId="10" xfId="1" applyNumberFormat="1" applyFont="1" applyFill="1" applyBorder="1" applyAlignment="1">
      <alignment horizontal="center" vertical="center"/>
    </xf>
    <xf numFmtId="49" fontId="18" fillId="37" borderId="10" xfId="1" applyNumberFormat="1" applyFont="1" applyFill="1" applyBorder="1" applyAlignment="1">
      <alignment horizontal="center" vertical="center"/>
    </xf>
    <xf numFmtId="10" fontId="21" fillId="37" borderId="10" xfId="1" applyNumberFormat="1" applyFont="1" applyFill="1" applyBorder="1" applyAlignment="1">
      <alignment horizontal="center" vertical="center" wrapText="1"/>
    </xf>
    <xf numFmtId="10" fontId="22" fillId="33" borderId="10" xfId="1" applyNumberFormat="1" applyFont="1" applyFill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 wrapText="1"/>
    </xf>
    <xf numFmtId="4" fontId="18" fillId="33" borderId="0" xfId="0" applyNumberFormat="1" applyFont="1" applyFill="1" applyAlignment="1">
      <alignment horizontal="center" vertical="center" wrapText="1"/>
    </xf>
    <xf numFmtId="4" fontId="26" fillId="0" borderId="0" xfId="0" applyNumberFormat="1" applyFont="1" applyAlignment="1">
      <alignment horizontal="center" vertical="center" wrapText="1"/>
    </xf>
    <xf numFmtId="4" fontId="26" fillId="33" borderId="0" xfId="0" applyNumberFormat="1" applyFont="1" applyFill="1" applyAlignment="1">
      <alignment horizontal="center" vertical="center" wrapText="1"/>
    </xf>
    <xf numFmtId="4" fontId="26" fillId="0" borderId="0" xfId="0" applyNumberFormat="1" applyFont="1" applyFill="1" applyAlignment="1">
      <alignment horizontal="center" vertical="center" wrapText="1"/>
    </xf>
    <xf numFmtId="4" fontId="18" fillId="33" borderId="0" xfId="0" applyNumberFormat="1" applyFont="1" applyFill="1"/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49" fontId="18" fillId="35" borderId="0" xfId="0" applyNumberFormat="1" applyFont="1" applyFill="1" applyBorder="1" applyAlignment="1">
      <alignment horizontal="left" vertical="center"/>
    </xf>
    <xf numFmtId="0" fontId="20" fillId="34" borderId="10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1" fontId="18" fillId="0" borderId="0" xfId="0" applyNumberFormat="1" applyFont="1" applyFill="1" applyBorder="1" applyAlignment="1">
      <alignment horizontal="left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1" fontId="18" fillId="35" borderId="22" xfId="0" applyNumberFormat="1" applyFont="1" applyFill="1" applyBorder="1" applyAlignment="1">
      <alignment horizontal="left" vertical="center" wrapText="1"/>
    </xf>
    <xf numFmtId="1" fontId="18" fillId="35" borderId="0" xfId="0" applyNumberFormat="1" applyFont="1" applyFill="1" applyBorder="1" applyAlignment="1">
      <alignment horizontal="left" vertical="center" wrapText="1"/>
    </xf>
    <xf numFmtId="1" fontId="18" fillId="36" borderId="17" xfId="0" applyNumberFormat="1" applyFont="1" applyFill="1" applyBorder="1" applyAlignment="1">
      <alignment horizontal="center" vertical="center"/>
    </xf>
    <xf numFmtId="1" fontId="18" fillId="36" borderId="17" xfId="0" applyNumberFormat="1" applyFont="1" applyFill="1" applyBorder="1" applyAlignment="1">
      <alignment horizontal="center" vertical="center" wrapText="1"/>
    </xf>
    <xf numFmtId="49" fontId="18" fillId="36" borderId="17" xfId="0" applyNumberFormat="1" applyFont="1" applyFill="1" applyBorder="1" applyAlignment="1">
      <alignment vertical="center"/>
    </xf>
    <xf numFmtId="0" fontId="18" fillId="36" borderId="17" xfId="0" applyNumberFormat="1" applyFont="1" applyFill="1" applyBorder="1" applyAlignment="1">
      <alignment vertical="center" wrapText="1"/>
    </xf>
    <xf numFmtId="0" fontId="18" fillId="36" borderId="17" xfId="0" applyFont="1" applyFill="1" applyBorder="1" applyAlignment="1">
      <alignment vertical="center" wrapText="1"/>
    </xf>
    <xf numFmtId="164" fontId="18" fillId="36" borderId="17" xfId="0" applyNumberFormat="1" applyFont="1" applyFill="1" applyBorder="1" applyAlignment="1">
      <alignment vertical="center"/>
    </xf>
    <xf numFmtId="165" fontId="21" fillId="36" borderId="17" xfId="0" applyNumberFormat="1" applyFont="1" applyFill="1" applyBorder="1" applyAlignment="1">
      <alignment vertical="center"/>
    </xf>
    <xf numFmtId="2" fontId="18" fillId="36" borderId="17" xfId="1" applyNumberFormat="1" applyFont="1" applyFill="1" applyBorder="1" applyAlignment="1">
      <alignment horizontal="center" vertical="center" wrapText="1"/>
    </xf>
    <xf numFmtId="10" fontId="18" fillId="36" borderId="17" xfId="1" applyNumberFormat="1" applyFont="1" applyFill="1" applyBorder="1" applyAlignment="1">
      <alignment horizontal="center" vertical="center"/>
    </xf>
    <xf numFmtId="49" fontId="18" fillId="36" borderId="17" xfId="1" applyNumberFormat="1" applyFont="1" applyFill="1" applyBorder="1" applyAlignment="1">
      <alignment horizontal="center" vertical="center"/>
    </xf>
    <xf numFmtId="10" fontId="24" fillId="36" borderId="17" xfId="1" applyNumberFormat="1" applyFont="1" applyFill="1" applyBorder="1" applyAlignment="1">
      <alignment horizontal="center" vertical="center" wrapText="1"/>
    </xf>
    <xf numFmtId="49" fontId="23" fillId="35" borderId="10" xfId="0" applyNumberFormat="1" applyFont="1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vertical="center" wrapText="1"/>
    </xf>
    <xf numFmtId="2" fontId="23" fillId="35" borderId="10" xfId="0" applyNumberFormat="1" applyFont="1" applyFill="1" applyBorder="1" applyAlignment="1">
      <alignment horizontal="center" vertical="center" wrapText="1"/>
    </xf>
    <xf numFmtId="4" fontId="26" fillId="0" borderId="10" xfId="0" applyNumberFormat="1" applyFont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showGridLines="0" tabSelected="1" view="pageBreakPreview" topLeftCell="B1" zoomScale="70" zoomScaleNormal="100" zoomScaleSheetLayoutView="70" workbookViewId="0">
      <pane ySplit="4" topLeftCell="A5" activePane="bottomLeft" state="frozen"/>
      <selection pane="bottomLeft" activeCell="J51" sqref="J51"/>
    </sheetView>
  </sheetViews>
  <sheetFormatPr defaultColWidth="0" defaultRowHeight="0" customHeight="1" zeroHeight="1"/>
  <cols>
    <col min="1" max="1" width="7.125" style="2" customWidth="1"/>
    <col min="2" max="2" width="21.375" style="2" bestFit="1" customWidth="1"/>
    <col min="3" max="3" width="25.5" style="3" customWidth="1"/>
    <col min="4" max="4" width="68.5" style="3" customWidth="1"/>
    <col min="5" max="5" width="53.125" style="3" customWidth="1"/>
    <col min="6" max="6" width="18.875" style="3" customWidth="1"/>
    <col min="7" max="7" width="19.625" style="3" customWidth="1"/>
    <col min="8" max="8" width="17.625" style="3" customWidth="1"/>
    <col min="9" max="9" width="19.5" style="3" customWidth="1"/>
    <col min="10" max="10" width="16.75" style="3" customWidth="1"/>
    <col min="11" max="11" width="16" style="3" customWidth="1"/>
    <col min="12" max="14" width="17.75" style="1" customWidth="1"/>
    <col min="15" max="15" width="40" style="110" hidden="1" customWidth="1"/>
    <col min="16" max="16" width="2.375" style="1" hidden="1" customWidth="1"/>
    <col min="17" max="17" width="15.75" style="1" hidden="1" customWidth="1"/>
    <col min="18" max="16384" width="8.75" style="1" hidden="1"/>
  </cols>
  <sheetData>
    <row r="1" spans="1:15" ht="0" hidden="1" customHeight="1">
      <c r="A1" s="77"/>
      <c r="B1" s="77"/>
      <c r="C1" s="78"/>
      <c r="D1" s="78"/>
      <c r="E1" s="78"/>
      <c r="F1" s="78"/>
      <c r="G1" s="78"/>
      <c r="H1" s="78"/>
      <c r="I1" s="78"/>
      <c r="J1" s="78"/>
      <c r="K1" s="78"/>
      <c r="L1" s="79"/>
      <c r="M1" s="79"/>
      <c r="N1" s="79"/>
    </row>
    <row r="2" spans="1:15" ht="48" customHeight="1">
      <c r="A2" s="121" t="s">
        <v>206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3"/>
    </row>
    <row r="3" spans="1:15" ht="48" customHeight="1">
      <c r="A3" s="120" t="s">
        <v>174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5" ht="75">
      <c r="A4" s="18" t="s">
        <v>17</v>
      </c>
      <c r="B4" s="18" t="s">
        <v>21</v>
      </c>
      <c r="C4" s="18" t="s">
        <v>18</v>
      </c>
      <c r="D4" s="18" t="s">
        <v>0</v>
      </c>
      <c r="E4" s="18" t="s">
        <v>2</v>
      </c>
      <c r="F4" s="18" t="s">
        <v>30</v>
      </c>
      <c r="G4" s="18" t="s">
        <v>1</v>
      </c>
      <c r="H4" s="18" t="s">
        <v>22</v>
      </c>
      <c r="I4" s="18" t="s">
        <v>23</v>
      </c>
      <c r="J4" s="18" t="s">
        <v>24</v>
      </c>
      <c r="K4" s="18" t="s">
        <v>20</v>
      </c>
      <c r="L4" s="19" t="s">
        <v>31</v>
      </c>
      <c r="M4" s="19" t="s">
        <v>29</v>
      </c>
      <c r="N4" s="18" t="s">
        <v>25</v>
      </c>
      <c r="O4" s="111" t="s">
        <v>203</v>
      </c>
    </row>
    <row r="5" spans="1:15" ht="26.45" customHeight="1">
      <c r="A5" s="20" t="s">
        <v>3</v>
      </c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0" t="s">
        <v>14</v>
      </c>
      <c r="M5" s="21" t="s">
        <v>15</v>
      </c>
      <c r="N5" s="20" t="s">
        <v>16</v>
      </c>
    </row>
    <row r="6" spans="1:15" ht="95.25" customHeight="1">
      <c r="A6" s="17" t="s">
        <v>3</v>
      </c>
      <c r="B6" s="22" t="s">
        <v>26</v>
      </c>
      <c r="C6" s="23" t="s">
        <v>74</v>
      </c>
      <c r="D6" s="25" t="s">
        <v>53</v>
      </c>
      <c r="E6" s="25" t="s">
        <v>54</v>
      </c>
      <c r="F6" s="26">
        <v>6821352.6100000003</v>
      </c>
      <c r="G6" s="26">
        <v>5481149.1100000003</v>
      </c>
      <c r="H6" s="26">
        <f>I6+J6</f>
        <v>4933034.1964999996</v>
      </c>
      <c r="I6" s="26">
        <v>4110861.83</v>
      </c>
      <c r="J6" s="27">
        <f>G6*0.15</f>
        <v>822172.3665</v>
      </c>
      <c r="K6" s="28">
        <v>51</v>
      </c>
      <c r="L6" s="29">
        <f>K6/51</f>
        <v>1</v>
      </c>
      <c r="M6" s="30" t="s">
        <v>35</v>
      </c>
      <c r="N6" s="75" t="s">
        <v>27</v>
      </c>
    </row>
    <row r="7" spans="1:15" ht="95.25" customHeight="1">
      <c r="A7" s="8" t="s">
        <v>4</v>
      </c>
      <c r="B7" s="10" t="s">
        <v>26</v>
      </c>
      <c r="C7" s="5" t="s">
        <v>75</v>
      </c>
      <c r="D7" s="45" t="s">
        <v>55</v>
      </c>
      <c r="E7" s="6" t="s">
        <v>56</v>
      </c>
      <c r="F7" s="7">
        <v>7096822.5300000003</v>
      </c>
      <c r="G7" s="7">
        <v>5611774.4100000001</v>
      </c>
      <c r="H7" s="7">
        <f>I7+J7</f>
        <v>4208830.8</v>
      </c>
      <c r="I7" s="7">
        <v>4208830.8</v>
      </c>
      <c r="J7" s="4">
        <v>0</v>
      </c>
      <c r="K7" s="31">
        <v>51</v>
      </c>
      <c r="L7" s="46">
        <f>K7/51</f>
        <v>1</v>
      </c>
      <c r="M7" s="14" t="s">
        <v>35</v>
      </c>
      <c r="N7" s="93" t="s">
        <v>27</v>
      </c>
    </row>
    <row r="8" spans="1:15" ht="47.25" customHeight="1">
      <c r="A8" s="17" t="s">
        <v>5</v>
      </c>
      <c r="B8" s="22" t="s">
        <v>26</v>
      </c>
      <c r="C8" s="23" t="s">
        <v>52</v>
      </c>
      <c r="D8" s="24" t="s">
        <v>57</v>
      </c>
      <c r="E8" s="25" t="s">
        <v>58</v>
      </c>
      <c r="F8" s="26">
        <v>6666666.6600000001</v>
      </c>
      <c r="G8" s="26">
        <v>6666666.6600000001</v>
      </c>
      <c r="H8" s="26">
        <f t="shared" ref="H8:H18" si="0">I8+J8</f>
        <v>5999999.9890000001</v>
      </c>
      <c r="I8" s="26">
        <v>4999999.99</v>
      </c>
      <c r="J8" s="27">
        <f t="shared" ref="J8:J17" si="1">G8*0.15</f>
        <v>999999.99899999995</v>
      </c>
      <c r="K8" s="28">
        <v>51</v>
      </c>
      <c r="L8" s="29">
        <f t="shared" ref="L8:L18" si="2">K8/51</f>
        <v>1</v>
      </c>
      <c r="M8" s="30" t="s">
        <v>35</v>
      </c>
      <c r="N8" s="95" t="s">
        <v>27</v>
      </c>
    </row>
    <row r="9" spans="1:15" ht="97.5" customHeight="1">
      <c r="A9" s="8" t="s">
        <v>6</v>
      </c>
      <c r="B9" s="10" t="s">
        <v>26</v>
      </c>
      <c r="C9" s="5" t="s">
        <v>76</v>
      </c>
      <c r="D9" s="45" t="s">
        <v>59</v>
      </c>
      <c r="E9" s="6" t="s">
        <v>37</v>
      </c>
      <c r="F9" s="7">
        <v>10639611.720000001</v>
      </c>
      <c r="G9" s="7">
        <v>10061511.720000001</v>
      </c>
      <c r="H9" s="7">
        <f t="shared" si="0"/>
        <v>6508791.9280000003</v>
      </c>
      <c r="I9" s="7">
        <v>4999565.17</v>
      </c>
      <c r="J9" s="4">
        <f t="shared" si="1"/>
        <v>1509226.7580000001</v>
      </c>
      <c r="K9" s="31">
        <v>50</v>
      </c>
      <c r="L9" s="46">
        <f t="shared" si="2"/>
        <v>0.98039215686274506</v>
      </c>
      <c r="M9" s="14" t="s">
        <v>35</v>
      </c>
      <c r="N9" s="96" t="s">
        <v>196</v>
      </c>
    </row>
    <row r="10" spans="1:15" ht="47.25" customHeight="1">
      <c r="A10" s="17" t="s">
        <v>7</v>
      </c>
      <c r="B10" s="22" t="s">
        <v>26</v>
      </c>
      <c r="C10" s="23" t="s">
        <v>77</v>
      </c>
      <c r="D10" s="24" t="s">
        <v>60</v>
      </c>
      <c r="E10" s="25" t="s">
        <v>61</v>
      </c>
      <c r="F10" s="26">
        <v>11230391.17</v>
      </c>
      <c r="G10" s="26">
        <v>10717902.210000001</v>
      </c>
      <c r="H10" s="26">
        <f t="shared" si="0"/>
        <v>6607586.7115000002</v>
      </c>
      <c r="I10" s="26">
        <v>4999901.38</v>
      </c>
      <c r="J10" s="27">
        <f t="shared" si="1"/>
        <v>1607685.3315000001</v>
      </c>
      <c r="K10" s="28">
        <v>50</v>
      </c>
      <c r="L10" s="29">
        <f t="shared" si="2"/>
        <v>0.98039215686274506</v>
      </c>
      <c r="M10" s="30" t="s">
        <v>35</v>
      </c>
      <c r="N10" s="75" t="s">
        <v>27</v>
      </c>
    </row>
    <row r="11" spans="1:15" ht="97.5" customHeight="1">
      <c r="A11" s="8" t="s">
        <v>8</v>
      </c>
      <c r="B11" s="10" t="s">
        <v>26</v>
      </c>
      <c r="C11" s="5" t="s">
        <v>78</v>
      </c>
      <c r="D11" s="45" t="s">
        <v>62</v>
      </c>
      <c r="E11" s="6" t="s">
        <v>63</v>
      </c>
      <c r="F11" s="7">
        <v>7081288.4000000004</v>
      </c>
      <c r="G11" s="7">
        <v>7081288.4000000004</v>
      </c>
      <c r="H11" s="7">
        <f t="shared" si="0"/>
        <v>6019095.1399999997</v>
      </c>
      <c r="I11" s="7">
        <v>4956901.88</v>
      </c>
      <c r="J11" s="4">
        <f t="shared" si="1"/>
        <v>1062193.26</v>
      </c>
      <c r="K11" s="31">
        <v>50</v>
      </c>
      <c r="L11" s="46">
        <f t="shared" si="2"/>
        <v>0.98039215686274506</v>
      </c>
      <c r="M11" s="14" t="s">
        <v>35</v>
      </c>
      <c r="N11" s="93" t="s">
        <v>27</v>
      </c>
    </row>
    <row r="12" spans="1:15" ht="93.75" customHeight="1">
      <c r="A12" s="98">
        <v>7</v>
      </c>
      <c r="B12" s="99" t="s">
        <v>26</v>
      </c>
      <c r="C12" s="100" t="s">
        <v>192</v>
      </c>
      <c r="D12" s="101" t="s">
        <v>193</v>
      </c>
      <c r="E12" s="102" t="s">
        <v>194</v>
      </c>
      <c r="F12" s="103">
        <v>13015619.640000001</v>
      </c>
      <c r="G12" s="103">
        <v>7981934.1699999999</v>
      </c>
      <c r="H12" s="103">
        <f>I12+J12</f>
        <v>6197173.6854999997</v>
      </c>
      <c r="I12" s="103">
        <v>4999883.5599999996</v>
      </c>
      <c r="J12" s="104">
        <f>G12*0.15</f>
        <v>1197290.1254999998</v>
      </c>
      <c r="K12" s="105">
        <v>49.5</v>
      </c>
      <c r="L12" s="106">
        <f>K12/51</f>
        <v>0.97058823529411764</v>
      </c>
      <c r="M12" s="107" t="s">
        <v>35</v>
      </c>
      <c r="N12" s="108" t="s">
        <v>201</v>
      </c>
      <c r="O12" s="113"/>
    </row>
    <row r="13" spans="1:15" ht="91.5" customHeight="1">
      <c r="A13" s="98">
        <v>8</v>
      </c>
      <c r="B13" s="99" t="s">
        <v>26</v>
      </c>
      <c r="C13" s="100" t="s">
        <v>189</v>
      </c>
      <c r="D13" s="101" t="s">
        <v>190</v>
      </c>
      <c r="E13" s="102" t="s">
        <v>191</v>
      </c>
      <c r="F13" s="103">
        <v>2512936.7200000002</v>
      </c>
      <c r="G13" s="103">
        <v>2251389.62</v>
      </c>
      <c r="H13" s="103">
        <f>I13+J13</f>
        <v>2026250.6529999999</v>
      </c>
      <c r="I13" s="103">
        <v>1688542.21</v>
      </c>
      <c r="J13" s="104">
        <f>G13*0.15</f>
        <v>337708.44300000003</v>
      </c>
      <c r="K13" s="105">
        <v>49.5</v>
      </c>
      <c r="L13" s="106">
        <f>K13/51</f>
        <v>0.97058823529411764</v>
      </c>
      <c r="M13" s="107" t="s">
        <v>35</v>
      </c>
      <c r="N13" s="108" t="s">
        <v>201</v>
      </c>
      <c r="O13" s="113"/>
    </row>
    <row r="14" spans="1:15" ht="76.5" customHeight="1">
      <c r="A14" s="17" t="s">
        <v>11</v>
      </c>
      <c r="B14" s="22" t="s">
        <v>26</v>
      </c>
      <c r="C14" s="23" t="s">
        <v>79</v>
      </c>
      <c r="D14" s="24" t="s">
        <v>64</v>
      </c>
      <c r="E14" s="25" t="s">
        <v>65</v>
      </c>
      <c r="F14" s="26">
        <v>6149320.0800000001</v>
      </c>
      <c r="G14" s="26">
        <v>6026320.0800000001</v>
      </c>
      <c r="H14" s="26">
        <f t="shared" si="0"/>
        <v>5423688.0719999997</v>
      </c>
      <c r="I14" s="26">
        <v>4519740.0599999996</v>
      </c>
      <c r="J14" s="27">
        <f t="shared" si="1"/>
        <v>903948.01199999999</v>
      </c>
      <c r="K14" s="28">
        <v>47</v>
      </c>
      <c r="L14" s="29">
        <f t="shared" si="2"/>
        <v>0.92156862745098034</v>
      </c>
      <c r="M14" s="30" t="s">
        <v>35</v>
      </c>
      <c r="N14" s="75" t="s">
        <v>27</v>
      </c>
    </row>
    <row r="15" spans="1:15" ht="69.75" customHeight="1">
      <c r="A15" s="8" t="s">
        <v>12</v>
      </c>
      <c r="B15" s="10" t="s">
        <v>26</v>
      </c>
      <c r="C15" s="5" t="s">
        <v>80</v>
      </c>
      <c r="D15" s="11" t="s">
        <v>66</v>
      </c>
      <c r="E15" s="6" t="s">
        <v>67</v>
      </c>
      <c r="F15" s="7">
        <v>5288066.45</v>
      </c>
      <c r="G15" s="7">
        <v>2806375.14</v>
      </c>
      <c r="H15" s="7">
        <f t="shared" si="0"/>
        <v>2525737.6210000003</v>
      </c>
      <c r="I15" s="7">
        <v>2104781.35</v>
      </c>
      <c r="J15" s="4">
        <f t="shared" si="1"/>
        <v>420956.27100000001</v>
      </c>
      <c r="K15" s="31">
        <v>47</v>
      </c>
      <c r="L15" s="46">
        <f t="shared" si="2"/>
        <v>0.92156862745098034</v>
      </c>
      <c r="M15" s="14" t="s">
        <v>35</v>
      </c>
      <c r="N15" s="93" t="s">
        <v>27</v>
      </c>
    </row>
    <row r="16" spans="1:15" ht="76.5" customHeight="1">
      <c r="A16" s="17" t="s">
        <v>13</v>
      </c>
      <c r="B16" s="22" t="s">
        <v>26</v>
      </c>
      <c r="C16" s="23" t="s">
        <v>81</v>
      </c>
      <c r="D16" s="24" t="s">
        <v>68</v>
      </c>
      <c r="E16" s="25" t="s">
        <v>69</v>
      </c>
      <c r="F16" s="26">
        <v>9776774.2100000009</v>
      </c>
      <c r="G16" s="26">
        <v>8614851.0299999993</v>
      </c>
      <c r="H16" s="26">
        <f t="shared" si="0"/>
        <v>6291425.7045</v>
      </c>
      <c r="I16" s="26">
        <v>4999198.05</v>
      </c>
      <c r="J16" s="27">
        <f t="shared" si="1"/>
        <v>1292227.6544999999</v>
      </c>
      <c r="K16" s="28">
        <v>47</v>
      </c>
      <c r="L16" s="29">
        <f t="shared" si="2"/>
        <v>0.92156862745098034</v>
      </c>
      <c r="M16" s="30" t="s">
        <v>35</v>
      </c>
      <c r="N16" s="75" t="s">
        <v>27</v>
      </c>
    </row>
    <row r="17" spans="1:17" ht="69.75" customHeight="1">
      <c r="A17" s="8" t="s">
        <v>14</v>
      </c>
      <c r="B17" s="10" t="s">
        <v>26</v>
      </c>
      <c r="C17" s="5" t="s">
        <v>82</v>
      </c>
      <c r="D17" s="11" t="s">
        <v>70</v>
      </c>
      <c r="E17" s="6" t="s">
        <v>71</v>
      </c>
      <c r="F17" s="7">
        <v>2331834</v>
      </c>
      <c r="G17" s="7">
        <v>2035746.81</v>
      </c>
      <c r="H17" s="7">
        <f t="shared" si="0"/>
        <v>1832172.1215000001</v>
      </c>
      <c r="I17" s="7">
        <v>1526810.1</v>
      </c>
      <c r="J17" s="4">
        <f t="shared" si="1"/>
        <v>305362.02149999997</v>
      </c>
      <c r="K17" s="31">
        <v>47</v>
      </c>
      <c r="L17" s="46">
        <f t="shared" si="2"/>
        <v>0.92156862745098034</v>
      </c>
      <c r="M17" s="14" t="s">
        <v>35</v>
      </c>
      <c r="N17" s="93" t="s">
        <v>27</v>
      </c>
    </row>
    <row r="18" spans="1:17" ht="76.5" customHeight="1">
      <c r="A18" s="17" t="s">
        <v>15</v>
      </c>
      <c r="B18" s="22" t="s">
        <v>26</v>
      </c>
      <c r="C18" s="23" t="s">
        <v>83</v>
      </c>
      <c r="D18" s="24" t="s">
        <v>72</v>
      </c>
      <c r="E18" s="25" t="s">
        <v>73</v>
      </c>
      <c r="F18" s="26">
        <v>6666706.8499999996</v>
      </c>
      <c r="G18" s="26">
        <v>6497384</v>
      </c>
      <c r="H18" s="26">
        <f t="shared" si="0"/>
        <v>4872388.26</v>
      </c>
      <c r="I18" s="26">
        <v>4872388.26</v>
      </c>
      <c r="J18" s="27">
        <v>0</v>
      </c>
      <c r="K18" s="28">
        <v>47</v>
      </c>
      <c r="L18" s="29">
        <f t="shared" si="2"/>
        <v>0.92156862745098034</v>
      </c>
      <c r="M18" s="30" t="s">
        <v>35</v>
      </c>
      <c r="N18" s="75" t="s">
        <v>27</v>
      </c>
    </row>
    <row r="19" spans="1:17" ht="68.25" customHeight="1">
      <c r="A19" s="8" t="s">
        <v>16</v>
      </c>
      <c r="B19" s="10" t="s">
        <v>26</v>
      </c>
      <c r="C19" s="5" t="s">
        <v>84</v>
      </c>
      <c r="D19" s="6" t="s">
        <v>86</v>
      </c>
      <c r="E19" s="6" t="s">
        <v>87</v>
      </c>
      <c r="F19" s="7">
        <v>8132745.3300000001</v>
      </c>
      <c r="G19" s="7">
        <v>7557947.96</v>
      </c>
      <c r="H19" s="7">
        <f>I19+J19</f>
        <v>5957174.574</v>
      </c>
      <c r="I19" s="7">
        <v>4823482.38</v>
      </c>
      <c r="J19" s="7">
        <f>G19*0.15</f>
        <v>1133692.1939999999</v>
      </c>
      <c r="K19" s="68">
        <v>46.5</v>
      </c>
      <c r="L19" s="12">
        <f>K19/51</f>
        <v>0.91176470588235292</v>
      </c>
      <c r="M19" s="14" t="s">
        <v>35</v>
      </c>
      <c r="N19" s="94"/>
    </row>
    <row r="20" spans="1:17" ht="72.75" customHeight="1">
      <c r="A20" s="8" t="s">
        <v>38</v>
      </c>
      <c r="B20" s="10" t="s">
        <v>26</v>
      </c>
      <c r="C20" s="5" t="s">
        <v>85</v>
      </c>
      <c r="D20" s="45" t="s">
        <v>88</v>
      </c>
      <c r="E20" s="6" t="s">
        <v>89</v>
      </c>
      <c r="F20" s="7">
        <v>4475834.5999999996</v>
      </c>
      <c r="G20" s="7">
        <v>3778511.53</v>
      </c>
      <c r="H20" s="7">
        <f>I20+J20</f>
        <v>2833883.64</v>
      </c>
      <c r="I20" s="7">
        <v>2833883.64</v>
      </c>
      <c r="J20" s="4">
        <v>0</v>
      </c>
      <c r="K20" s="31">
        <v>46</v>
      </c>
      <c r="L20" s="46">
        <f>K20/51</f>
        <v>0.90196078431372551</v>
      </c>
      <c r="M20" s="14" t="s">
        <v>35</v>
      </c>
      <c r="N20" s="96" t="s">
        <v>197</v>
      </c>
    </row>
    <row r="21" spans="1:17" ht="84.75" customHeight="1">
      <c r="A21" s="17" t="s">
        <v>204</v>
      </c>
      <c r="B21" s="22" t="s">
        <v>26</v>
      </c>
      <c r="C21" s="23" t="s">
        <v>90</v>
      </c>
      <c r="D21" s="24" t="s">
        <v>91</v>
      </c>
      <c r="E21" s="25" t="s">
        <v>92</v>
      </c>
      <c r="F21" s="26">
        <v>6665000.0300000003</v>
      </c>
      <c r="G21" s="26">
        <v>6635000.0300000003</v>
      </c>
      <c r="H21" s="26">
        <f>I21+J21</f>
        <v>5971500.0244999994</v>
      </c>
      <c r="I21" s="26">
        <v>4976250.0199999996</v>
      </c>
      <c r="J21" s="27">
        <f>G21*0.15</f>
        <v>995250.00450000004</v>
      </c>
      <c r="K21" s="28">
        <v>46</v>
      </c>
      <c r="L21" s="29">
        <f>K21/51</f>
        <v>0.90196078431372551</v>
      </c>
      <c r="M21" s="30" t="s">
        <v>35</v>
      </c>
      <c r="N21" s="109" t="s">
        <v>197</v>
      </c>
    </row>
    <row r="22" spans="1:17" s="57" customFormat="1" ht="65.25" customHeight="1">
      <c r="A22" s="8" t="s">
        <v>205</v>
      </c>
      <c r="B22" s="10" t="s">
        <v>26</v>
      </c>
      <c r="C22" s="5" t="s">
        <v>98</v>
      </c>
      <c r="D22" s="11" t="s">
        <v>130</v>
      </c>
      <c r="E22" s="6" t="s">
        <v>131</v>
      </c>
      <c r="F22" s="7">
        <v>6600000</v>
      </c>
      <c r="G22" s="7">
        <v>4013333.31</v>
      </c>
      <c r="H22" s="7">
        <f>I22+J22</f>
        <v>3611999.9764999999</v>
      </c>
      <c r="I22" s="7">
        <v>3009999.98</v>
      </c>
      <c r="J22" s="4">
        <f>G22*0.15</f>
        <v>601999.99650000001</v>
      </c>
      <c r="K22" s="68">
        <v>45.5</v>
      </c>
      <c r="L22" s="12">
        <f>K22/51</f>
        <v>0.89215686274509809</v>
      </c>
      <c r="M22" s="14" t="s">
        <v>35</v>
      </c>
      <c r="N22" s="96" t="s">
        <v>197</v>
      </c>
      <c r="O22" s="112"/>
    </row>
    <row r="23" spans="1:17" ht="39.6" customHeight="1">
      <c r="A23" s="71" t="s">
        <v>27</v>
      </c>
      <c r="B23" s="72" t="s">
        <v>27</v>
      </c>
      <c r="C23" s="73" t="s">
        <v>27</v>
      </c>
      <c r="D23" s="72" t="s">
        <v>27</v>
      </c>
      <c r="E23" s="25" t="s">
        <v>19</v>
      </c>
      <c r="F23" s="26">
        <f>SUM(F6:F22)</f>
        <v>121150970.99999999</v>
      </c>
      <c r="G23" s="26">
        <f>SUM(G6:G22)</f>
        <v>103819086.19</v>
      </c>
      <c r="H23" s="26">
        <f>SUM(H6:H22)</f>
        <v>81820733.097499982</v>
      </c>
      <c r="I23" s="26">
        <f>SUM(I6:I22)</f>
        <v>68631020.659999996</v>
      </c>
      <c r="J23" s="26">
        <f>SUM(J6:J22)</f>
        <v>13189712.4375</v>
      </c>
      <c r="K23" s="74" t="s">
        <v>27</v>
      </c>
      <c r="L23" s="75" t="s">
        <v>27</v>
      </c>
      <c r="M23" s="76" t="s">
        <v>27</v>
      </c>
      <c r="N23" s="75" t="s">
        <v>27</v>
      </c>
      <c r="Q23" s="9"/>
    </row>
    <row r="24" spans="1:17" ht="45.75" customHeight="1">
      <c r="A24" s="125" t="s">
        <v>36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</row>
    <row r="25" spans="1:17" ht="0" hidden="1" customHeight="1"/>
    <row r="26" spans="1:17" s="57" customFormat="1" ht="97.5" customHeight="1">
      <c r="A26" s="17" t="s">
        <v>39</v>
      </c>
      <c r="B26" s="22" t="s">
        <v>26</v>
      </c>
      <c r="C26" s="23" t="s">
        <v>93</v>
      </c>
      <c r="D26" s="69" t="s">
        <v>120</v>
      </c>
      <c r="E26" s="25" t="s">
        <v>121</v>
      </c>
      <c r="F26" s="26">
        <v>9767507.3699999992</v>
      </c>
      <c r="G26" s="26">
        <v>9130431.75</v>
      </c>
      <c r="H26" s="26">
        <f>I26+J26</f>
        <v>6018191.0299999993</v>
      </c>
      <c r="I26" s="26">
        <v>4999997.84</v>
      </c>
      <c r="J26" s="27">
        <v>1018193.19</v>
      </c>
      <c r="K26" s="70">
        <v>45</v>
      </c>
      <c r="L26" s="29">
        <f t="shared" ref="L26:L51" si="3">K26/51</f>
        <v>0.88235294117647056</v>
      </c>
      <c r="M26" s="30" t="s">
        <v>35</v>
      </c>
      <c r="N26" s="75" t="s">
        <v>27</v>
      </c>
      <c r="O26" s="114">
        <v>6787954.5800000001</v>
      </c>
      <c r="Q26" s="116">
        <f>O26*0.15</f>
        <v>1018193.1869999999</v>
      </c>
    </row>
    <row r="27" spans="1:17" s="56" customFormat="1" ht="47.25" customHeight="1">
      <c r="A27" s="8" t="s">
        <v>40</v>
      </c>
      <c r="B27" s="10" t="s">
        <v>26</v>
      </c>
      <c r="C27" s="5" t="s">
        <v>94</v>
      </c>
      <c r="D27" s="11" t="s">
        <v>122</v>
      </c>
      <c r="E27" s="6" t="s">
        <v>123</v>
      </c>
      <c r="F27" s="7">
        <v>10168049.66</v>
      </c>
      <c r="G27" s="7">
        <v>6666665.6600000001</v>
      </c>
      <c r="H27" s="7">
        <f t="shared" ref="H27:H51" si="4">I27+J27</f>
        <v>5999999.0889999997</v>
      </c>
      <c r="I27" s="7">
        <v>4999999.24</v>
      </c>
      <c r="J27" s="4">
        <f>G27*0.15</f>
        <v>999999.84899999993</v>
      </c>
      <c r="K27" s="68">
        <v>45</v>
      </c>
      <c r="L27" s="12">
        <f t="shared" si="3"/>
        <v>0.88235294117647056</v>
      </c>
      <c r="M27" s="14" t="s">
        <v>35</v>
      </c>
      <c r="N27" s="93" t="s">
        <v>27</v>
      </c>
      <c r="O27" s="115"/>
    </row>
    <row r="28" spans="1:17" s="57" customFormat="1" ht="97.5" customHeight="1">
      <c r="A28" s="17" t="s">
        <v>41</v>
      </c>
      <c r="B28" s="22" t="s">
        <v>26</v>
      </c>
      <c r="C28" s="23" t="s">
        <v>95</v>
      </c>
      <c r="D28" s="69" t="s">
        <v>124</v>
      </c>
      <c r="E28" s="25" t="s">
        <v>125</v>
      </c>
      <c r="F28" s="26">
        <v>2545657.4300000002</v>
      </c>
      <c r="G28" s="26">
        <v>1892118.07</v>
      </c>
      <c r="H28" s="26">
        <f t="shared" si="4"/>
        <v>1702906.2605000001</v>
      </c>
      <c r="I28" s="26">
        <v>1419088.55</v>
      </c>
      <c r="J28" s="27">
        <f t="shared" ref="J28:J51" si="5">G28*0.15</f>
        <v>283817.71049999999</v>
      </c>
      <c r="K28" s="70">
        <v>44</v>
      </c>
      <c r="L28" s="29">
        <f t="shared" si="3"/>
        <v>0.86274509803921573</v>
      </c>
      <c r="M28" s="30" t="s">
        <v>35</v>
      </c>
      <c r="N28" s="75" t="s">
        <v>27</v>
      </c>
      <c r="O28" s="114"/>
    </row>
    <row r="29" spans="1:17" s="56" customFormat="1" ht="47.25" customHeight="1">
      <c r="A29" s="8" t="s">
        <v>42</v>
      </c>
      <c r="B29" s="10" t="s">
        <v>26</v>
      </c>
      <c r="C29" s="5" t="s">
        <v>96</v>
      </c>
      <c r="D29" s="11" t="s">
        <v>126</v>
      </c>
      <c r="E29" s="6" t="s">
        <v>127</v>
      </c>
      <c r="F29" s="7">
        <v>6643266.2699999996</v>
      </c>
      <c r="G29" s="7">
        <v>5845726.7199999997</v>
      </c>
      <c r="H29" s="7">
        <f t="shared" si="4"/>
        <v>5261154.0480000004</v>
      </c>
      <c r="I29" s="7">
        <v>4384295.04</v>
      </c>
      <c r="J29" s="4">
        <f t="shared" si="5"/>
        <v>876859.00799999991</v>
      </c>
      <c r="K29" s="68">
        <v>44</v>
      </c>
      <c r="L29" s="12">
        <f t="shared" si="3"/>
        <v>0.86274509803921573</v>
      </c>
      <c r="M29" s="14" t="s">
        <v>35</v>
      </c>
      <c r="N29" s="93" t="s">
        <v>27</v>
      </c>
      <c r="O29" s="115"/>
    </row>
    <row r="30" spans="1:17" s="57" customFormat="1" ht="97.5" customHeight="1">
      <c r="A30" s="17" t="s">
        <v>43</v>
      </c>
      <c r="B30" s="22" t="s">
        <v>26</v>
      </c>
      <c r="C30" s="23" t="s">
        <v>97</v>
      </c>
      <c r="D30" s="69" t="s">
        <v>128</v>
      </c>
      <c r="E30" s="25" t="s">
        <v>129</v>
      </c>
      <c r="F30" s="26">
        <v>7322076.54</v>
      </c>
      <c r="G30" s="26">
        <v>5615933.5899999999</v>
      </c>
      <c r="H30" s="26">
        <f t="shared" si="4"/>
        <v>5054340.2285000002</v>
      </c>
      <c r="I30" s="26">
        <v>4211950.1900000004</v>
      </c>
      <c r="J30" s="27">
        <f t="shared" si="5"/>
        <v>842390.03849999991</v>
      </c>
      <c r="K30" s="70">
        <v>44</v>
      </c>
      <c r="L30" s="29">
        <f t="shared" si="3"/>
        <v>0.86274509803921573</v>
      </c>
      <c r="M30" s="30" t="s">
        <v>35</v>
      </c>
      <c r="N30" s="75" t="s">
        <v>27</v>
      </c>
      <c r="O30" s="114"/>
    </row>
    <row r="31" spans="1:17" s="57" customFormat="1" ht="70.5" customHeight="1">
      <c r="A31" s="8" t="s">
        <v>44</v>
      </c>
      <c r="B31" s="10" t="s">
        <v>26</v>
      </c>
      <c r="C31" s="5" t="s">
        <v>104</v>
      </c>
      <c r="D31" s="11" t="s">
        <v>142</v>
      </c>
      <c r="E31" s="6" t="s">
        <v>143</v>
      </c>
      <c r="F31" s="7">
        <v>8918282.2400000002</v>
      </c>
      <c r="G31" s="7">
        <v>6514080.8300000001</v>
      </c>
      <c r="H31" s="7">
        <f>I31+J31</f>
        <v>5862672.7445</v>
      </c>
      <c r="I31" s="7">
        <v>4885560.62</v>
      </c>
      <c r="J31" s="4">
        <f>G31*0.15</f>
        <v>977112.12449999992</v>
      </c>
      <c r="K31" s="68">
        <v>44</v>
      </c>
      <c r="L31" s="12">
        <f>K31/51</f>
        <v>0.86274509803921573</v>
      </c>
      <c r="M31" s="14" t="s">
        <v>35</v>
      </c>
      <c r="N31" s="96" t="s">
        <v>27</v>
      </c>
      <c r="O31" s="114"/>
    </row>
    <row r="32" spans="1:17" s="56" customFormat="1" ht="97.5" customHeight="1">
      <c r="A32" s="8" t="s">
        <v>45</v>
      </c>
      <c r="B32" s="10" t="s">
        <v>26</v>
      </c>
      <c r="C32" s="5" t="s">
        <v>99</v>
      </c>
      <c r="D32" s="45" t="s">
        <v>132</v>
      </c>
      <c r="E32" s="6" t="s">
        <v>133</v>
      </c>
      <c r="F32" s="7">
        <v>7083558.25</v>
      </c>
      <c r="G32" s="7">
        <v>2987444.87</v>
      </c>
      <c r="H32" s="7">
        <f t="shared" si="4"/>
        <v>2240583.65</v>
      </c>
      <c r="I32" s="7">
        <v>2240583.65</v>
      </c>
      <c r="J32" s="4">
        <v>0</v>
      </c>
      <c r="K32" s="31">
        <v>43</v>
      </c>
      <c r="L32" s="12">
        <f t="shared" si="3"/>
        <v>0.84313725490196079</v>
      </c>
      <c r="M32" s="14" t="s">
        <v>35</v>
      </c>
      <c r="N32" s="93" t="s">
        <v>27</v>
      </c>
      <c r="O32" s="115"/>
    </row>
    <row r="33" spans="1:17" s="57" customFormat="1" ht="47.25" customHeight="1">
      <c r="A33" s="17" t="s">
        <v>46</v>
      </c>
      <c r="B33" s="22" t="s">
        <v>26</v>
      </c>
      <c r="C33" s="23" t="s">
        <v>100</v>
      </c>
      <c r="D33" s="24" t="s">
        <v>134</v>
      </c>
      <c r="E33" s="25" t="s">
        <v>135</v>
      </c>
      <c r="F33" s="26">
        <v>2915519.99</v>
      </c>
      <c r="G33" s="26">
        <v>2915519.99</v>
      </c>
      <c r="H33" s="26">
        <f t="shared" si="4"/>
        <v>2623967.9885000004</v>
      </c>
      <c r="I33" s="26">
        <v>2186639.9900000002</v>
      </c>
      <c r="J33" s="27">
        <f t="shared" si="5"/>
        <v>437327.99850000005</v>
      </c>
      <c r="K33" s="28">
        <v>43</v>
      </c>
      <c r="L33" s="29">
        <f t="shared" si="3"/>
        <v>0.84313725490196079</v>
      </c>
      <c r="M33" s="30" t="s">
        <v>35</v>
      </c>
      <c r="N33" s="75" t="s">
        <v>27</v>
      </c>
      <c r="O33" s="114"/>
    </row>
    <row r="34" spans="1:17" s="56" customFormat="1" ht="97.5" customHeight="1">
      <c r="A34" s="8" t="s">
        <v>47</v>
      </c>
      <c r="B34" s="10" t="s">
        <v>26</v>
      </c>
      <c r="C34" s="5" t="s">
        <v>101</v>
      </c>
      <c r="D34" s="45" t="s">
        <v>136</v>
      </c>
      <c r="E34" s="6" t="s">
        <v>137</v>
      </c>
      <c r="F34" s="7">
        <v>8300997.1600000001</v>
      </c>
      <c r="G34" s="7">
        <v>8300997.1600000001</v>
      </c>
      <c r="H34" s="7">
        <f t="shared" si="4"/>
        <v>6225747.8640000001</v>
      </c>
      <c r="I34" s="7">
        <v>4980598.29</v>
      </c>
      <c r="J34" s="4">
        <f t="shared" si="5"/>
        <v>1245149.574</v>
      </c>
      <c r="K34" s="31">
        <v>43</v>
      </c>
      <c r="L34" s="12">
        <f t="shared" si="3"/>
        <v>0.84313725490196079</v>
      </c>
      <c r="M34" s="14" t="s">
        <v>35</v>
      </c>
      <c r="N34" s="93" t="s">
        <v>27</v>
      </c>
      <c r="O34" s="115"/>
    </row>
    <row r="35" spans="1:17" s="57" customFormat="1" ht="47.25" customHeight="1">
      <c r="A35" s="17" t="s">
        <v>48</v>
      </c>
      <c r="B35" s="22" t="s">
        <v>26</v>
      </c>
      <c r="C35" s="23" t="s">
        <v>102</v>
      </c>
      <c r="D35" s="24" t="s">
        <v>138</v>
      </c>
      <c r="E35" s="25" t="s">
        <v>139</v>
      </c>
      <c r="F35" s="26">
        <v>6538589.7800000003</v>
      </c>
      <c r="G35" s="26">
        <v>5776127.29</v>
      </c>
      <c r="H35" s="26">
        <f t="shared" si="4"/>
        <v>5198514.5535000004</v>
      </c>
      <c r="I35" s="26">
        <v>4332095.46</v>
      </c>
      <c r="J35" s="27">
        <f t="shared" si="5"/>
        <v>866419.09349999996</v>
      </c>
      <c r="K35" s="28">
        <v>42</v>
      </c>
      <c r="L35" s="29">
        <f t="shared" si="3"/>
        <v>0.82352941176470584</v>
      </c>
      <c r="M35" s="30" t="s">
        <v>35</v>
      </c>
      <c r="N35" s="75" t="s">
        <v>27</v>
      </c>
      <c r="O35" s="114"/>
    </row>
    <row r="36" spans="1:17" s="56" customFormat="1" ht="97.5" customHeight="1">
      <c r="A36" s="8" t="s">
        <v>49</v>
      </c>
      <c r="B36" s="10" t="s">
        <v>26</v>
      </c>
      <c r="C36" s="5" t="s">
        <v>103</v>
      </c>
      <c r="D36" s="45" t="s">
        <v>140</v>
      </c>
      <c r="E36" s="6" t="s">
        <v>141</v>
      </c>
      <c r="F36" s="7">
        <v>3990501.46</v>
      </c>
      <c r="G36" s="7">
        <v>3714979.3</v>
      </c>
      <c r="H36" s="7">
        <f t="shared" si="4"/>
        <v>3343481.3650000002</v>
      </c>
      <c r="I36" s="7">
        <v>2786234.47</v>
      </c>
      <c r="J36" s="4">
        <f t="shared" si="5"/>
        <v>557246.8949999999</v>
      </c>
      <c r="K36" s="31">
        <v>41.5</v>
      </c>
      <c r="L36" s="12">
        <f t="shared" si="3"/>
        <v>0.81372549019607843</v>
      </c>
      <c r="M36" s="14" t="s">
        <v>35</v>
      </c>
      <c r="N36" s="93" t="s">
        <v>27</v>
      </c>
      <c r="O36" s="115"/>
    </row>
    <row r="37" spans="1:17" s="56" customFormat="1" ht="97.5" customHeight="1">
      <c r="A37" s="8" t="s">
        <v>50</v>
      </c>
      <c r="B37" s="10" t="s">
        <v>26</v>
      </c>
      <c r="C37" s="5" t="s">
        <v>105</v>
      </c>
      <c r="D37" s="45" t="s">
        <v>144</v>
      </c>
      <c r="E37" s="6" t="s">
        <v>145</v>
      </c>
      <c r="F37" s="7">
        <v>12466009.4</v>
      </c>
      <c r="G37" s="7">
        <v>11942009.4</v>
      </c>
      <c r="H37" s="7">
        <f t="shared" si="4"/>
        <v>6568105.1699999999</v>
      </c>
      <c r="I37" s="7">
        <v>4776803.76</v>
      </c>
      <c r="J37" s="4">
        <f t="shared" si="5"/>
        <v>1791301.41</v>
      </c>
      <c r="K37" s="31">
        <v>41</v>
      </c>
      <c r="L37" s="12">
        <f t="shared" si="3"/>
        <v>0.80392156862745101</v>
      </c>
      <c r="M37" s="14" t="s">
        <v>35</v>
      </c>
      <c r="N37" s="93" t="s">
        <v>27</v>
      </c>
      <c r="O37" s="115"/>
    </row>
    <row r="38" spans="1:17" s="57" customFormat="1" ht="47.25" customHeight="1">
      <c r="A38" s="17" t="s">
        <v>51</v>
      </c>
      <c r="B38" s="22" t="s">
        <v>26</v>
      </c>
      <c r="C38" s="23" t="s">
        <v>106</v>
      </c>
      <c r="D38" s="24" t="s">
        <v>146</v>
      </c>
      <c r="E38" s="25" t="s">
        <v>147</v>
      </c>
      <c r="F38" s="26">
        <v>3043586.09</v>
      </c>
      <c r="G38" s="26">
        <v>3024621.95</v>
      </c>
      <c r="H38" s="26">
        <f t="shared" si="4"/>
        <v>2722159.7524999999</v>
      </c>
      <c r="I38" s="26">
        <v>2268466.46</v>
      </c>
      <c r="J38" s="27">
        <f t="shared" si="5"/>
        <v>453693.29250000004</v>
      </c>
      <c r="K38" s="28">
        <v>41</v>
      </c>
      <c r="L38" s="29">
        <f t="shared" si="3"/>
        <v>0.80392156862745101</v>
      </c>
      <c r="M38" s="30" t="s">
        <v>35</v>
      </c>
      <c r="N38" s="75" t="s">
        <v>27</v>
      </c>
      <c r="O38" s="114"/>
    </row>
    <row r="39" spans="1:17" s="56" customFormat="1" ht="97.5" customHeight="1">
      <c r="A39" s="8" t="s">
        <v>175</v>
      </c>
      <c r="B39" s="10" t="s">
        <v>26</v>
      </c>
      <c r="C39" s="5" t="s">
        <v>107</v>
      </c>
      <c r="D39" s="45" t="s">
        <v>148</v>
      </c>
      <c r="E39" s="6" t="s">
        <v>149</v>
      </c>
      <c r="F39" s="7">
        <v>1957657.54</v>
      </c>
      <c r="G39" s="7">
        <v>1671085.41</v>
      </c>
      <c r="H39" s="7">
        <f t="shared" si="4"/>
        <v>1503976.8615000001</v>
      </c>
      <c r="I39" s="7">
        <v>1253314.05</v>
      </c>
      <c r="J39" s="4">
        <f t="shared" si="5"/>
        <v>250662.81149999998</v>
      </c>
      <c r="K39" s="31">
        <v>40.5</v>
      </c>
      <c r="L39" s="12">
        <f t="shared" si="3"/>
        <v>0.79411764705882348</v>
      </c>
      <c r="M39" s="14" t="s">
        <v>35</v>
      </c>
      <c r="N39" s="93" t="s">
        <v>27</v>
      </c>
      <c r="O39" s="115"/>
    </row>
    <row r="40" spans="1:17" s="57" customFormat="1" ht="47.25" customHeight="1">
      <c r="A40" s="17" t="s">
        <v>176</v>
      </c>
      <c r="B40" s="22" t="s">
        <v>26</v>
      </c>
      <c r="C40" s="23" t="s">
        <v>108</v>
      </c>
      <c r="D40" s="24" t="s">
        <v>150</v>
      </c>
      <c r="E40" s="25" t="s">
        <v>151</v>
      </c>
      <c r="F40" s="26">
        <v>9013140.3300000001</v>
      </c>
      <c r="G40" s="26">
        <v>8288732.1900000004</v>
      </c>
      <c r="H40" s="26">
        <f t="shared" si="4"/>
        <v>6174276.5984999994</v>
      </c>
      <c r="I40" s="26">
        <v>4930966.7699999996</v>
      </c>
      <c r="J40" s="27">
        <f t="shared" si="5"/>
        <v>1243309.8285000001</v>
      </c>
      <c r="K40" s="28">
        <v>40</v>
      </c>
      <c r="L40" s="29">
        <f t="shared" si="3"/>
        <v>0.78431372549019607</v>
      </c>
      <c r="M40" s="30" t="s">
        <v>35</v>
      </c>
      <c r="N40" s="75" t="s">
        <v>27</v>
      </c>
      <c r="O40" s="114"/>
    </row>
    <row r="41" spans="1:17" s="56" customFormat="1" ht="97.5" customHeight="1">
      <c r="A41" s="8" t="s">
        <v>177</v>
      </c>
      <c r="B41" s="10" t="s">
        <v>26</v>
      </c>
      <c r="C41" s="5" t="s">
        <v>109</v>
      </c>
      <c r="D41" s="45" t="s">
        <v>152</v>
      </c>
      <c r="E41" s="6" t="s">
        <v>153</v>
      </c>
      <c r="F41" s="7">
        <v>7608005.5199999996</v>
      </c>
      <c r="G41" s="7">
        <v>6665414.5499999998</v>
      </c>
      <c r="H41" s="7">
        <f t="shared" si="4"/>
        <v>5998873.0925000003</v>
      </c>
      <c r="I41" s="7">
        <v>4999060.91</v>
      </c>
      <c r="J41" s="4">
        <f t="shared" si="5"/>
        <v>999812.18249999988</v>
      </c>
      <c r="K41" s="31">
        <v>40</v>
      </c>
      <c r="L41" s="12">
        <f t="shared" si="3"/>
        <v>0.78431372549019607</v>
      </c>
      <c r="M41" s="14" t="s">
        <v>35</v>
      </c>
      <c r="N41" s="93" t="s">
        <v>27</v>
      </c>
      <c r="O41" s="115"/>
    </row>
    <row r="42" spans="1:17" s="57" customFormat="1" ht="47.25" customHeight="1">
      <c r="A42" s="17" t="s">
        <v>178</v>
      </c>
      <c r="B42" s="22" t="s">
        <v>26</v>
      </c>
      <c r="C42" s="23" t="s">
        <v>110</v>
      </c>
      <c r="D42" s="24" t="s">
        <v>154</v>
      </c>
      <c r="E42" s="25" t="s">
        <v>155</v>
      </c>
      <c r="F42" s="26">
        <v>5577454.75</v>
      </c>
      <c r="G42" s="26">
        <v>5577454.75</v>
      </c>
      <c r="H42" s="26">
        <f t="shared" si="4"/>
        <v>5019709.2725</v>
      </c>
      <c r="I42" s="26">
        <v>4183091.06</v>
      </c>
      <c r="J42" s="27">
        <f t="shared" si="5"/>
        <v>836618.21250000002</v>
      </c>
      <c r="K42" s="28">
        <v>39.5</v>
      </c>
      <c r="L42" s="29">
        <f t="shared" si="3"/>
        <v>0.77450980392156865</v>
      </c>
      <c r="M42" s="30" t="s">
        <v>35</v>
      </c>
      <c r="N42" s="75" t="s">
        <v>27</v>
      </c>
      <c r="O42" s="114"/>
    </row>
    <row r="43" spans="1:17" s="56" customFormat="1" ht="97.5" customHeight="1">
      <c r="A43" s="8" t="s">
        <v>179</v>
      </c>
      <c r="B43" s="10" t="s">
        <v>26</v>
      </c>
      <c r="C43" s="5" t="s">
        <v>111</v>
      </c>
      <c r="D43" s="45" t="s">
        <v>156</v>
      </c>
      <c r="E43" s="6" t="s">
        <v>157</v>
      </c>
      <c r="F43" s="7">
        <v>1128809.3</v>
      </c>
      <c r="G43" s="7">
        <v>1113409.3</v>
      </c>
      <c r="H43" s="7">
        <f t="shared" si="4"/>
        <v>1002068.365</v>
      </c>
      <c r="I43" s="7">
        <v>835056.97</v>
      </c>
      <c r="J43" s="4">
        <f t="shared" si="5"/>
        <v>167011.39499999999</v>
      </c>
      <c r="K43" s="31">
        <v>39</v>
      </c>
      <c r="L43" s="12">
        <f t="shared" si="3"/>
        <v>0.76470588235294112</v>
      </c>
      <c r="M43" s="14" t="s">
        <v>35</v>
      </c>
      <c r="N43" s="93" t="s">
        <v>27</v>
      </c>
      <c r="O43" s="115"/>
    </row>
    <row r="44" spans="1:17" s="57" customFormat="1" ht="47.25" customHeight="1">
      <c r="A44" s="17" t="s">
        <v>180</v>
      </c>
      <c r="B44" s="22" t="s">
        <v>26</v>
      </c>
      <c r="C44" s="23" t="s">
        <v>112</v>
      </c>
      <c r="D44" s="24" t="s">
        <v>158</v>
      </c>
      <c r="E44" s="25" t="s">
        <v>159</v>
      </c>
      <c r="F44" s="26">
        <v>8153151.6399999997</v>
      </c>
      <c r="G44" s="26">
        <v>6666666.6799999997</v>
      </c>
      <c r="H44" s="26">
        <f t="shared" si="4"/>
        <v>5620550.1299999999</v>
      </c>
      <c r="I44" s="26">
        <v>4999999.99</v>
      </c>
      <c r="J44" s="27">
        <v>620550.14</v>
      </c>
      <c r="K44" s="28">
        <v>39</v>
      </c>
      <c r="L44" s="29">
        <f t="shared" si="3"/>
        <v>0.76470588235294112</v>
      </c>
      <c r="M44" s="30" t="s">
        <v>35</v>
      </c>
      <c r="N44" s="75" t="s">
        <v>27</v>
      </c>
      <c r="O44" s="114">
        <v>4137000.94</v>
      </c>
      <c r="Q44" s="116">
        <f>O44*0.15</f>
        <v>620550.14099999995</v>
      </c>
    </row>
    <row r="45" spans="1:17" ht="97.5" customHeight="1">
      <c r="A45" s="8" t="s">
        <v>181</v>
      </c>
      <c r="B45" s="10" t="s">
        <v>26</v>
      </c>
      <c r="C45" s="5" t="s">
        <v>113</v>
      </c>
      <c r="D45" s="45" t="s">
        <v>160</v>
      </c>
      <c r="E45" s="6" t="s">
        <v>161</v>
      </c>
      <c r="F45" s="7">
        <v>1922364.5</v>
      </c>
      <c r="G45" s="7">
        <v>1574470.74</v>
      </c>
      <c r="H45" s="7">
        <f t="shared" si="4"/>
        <v>1417023.6610000001</v>
      </c>
      <c r="I45" s="7">
        <v>1180853.05</v>
      </c>
      <c r="J45" s="4">
        <f t="shared" si="5"/>
        <v>236170.61099999998</v>
      </c>
      <c r="K45" s="31">
        <v>38</v>
      </c>
      <c r="L45" s="46">
        <f t="shared" si="3"/>
        <v>0.74509803921568629</v>
      </c>
      <c r="M45" s="14" t="s">
        <v>35</v>
      </c>
      <c r="N45" s="93" t="s">
        <v>27</v>
      </c>
      <c r="O45" s="113"/>
    </row>
    <row r="46" spans="1:17" ht="47.25" customHeight="1">
      <c r="A46" s="17" t="s">
        <v>182</v>
      </c>
      <c r="B46" s="22" t="s">
        <v>26</v>
      </c>
      <c r="C46" s="23" t="s">
        <v>114</v>
      </c>
      <c r="D46" s="24" t="s">
        <v>162</v>
      </c>
      <c r="E46" s="25" t="s">
        <v>163</v>
      </c>
      <c r="F46" s="26">
        <v>3052530</v>
      </c>
      <c r="G46" s="26">
        <v>2868020.52</v>
      </c>
      <c r="H46" s="26">
        <f t="shared" si="4"/>
        <v>2581218.4680000003</v>
      </c>
      <c r="I46" s="26">
        <v>2151015.39</v>
      </c>
      <c r="J46" s="27">
        <f t="shared" si="5"/>
        <v>430203.07799999998</v>
      </c>
      <c r="K46" s="28">
        <v>38</v>
      </c>
      <c r="L46" s="29">
        <f t="shared" si="3"/>
        <v>0.74509803921568629</v>
      </c>
      <c r="M46" s="30" t="s">
        <v>35</v>
      </c>
      <c r="N46" s="75" t="s">
        <v>27</v>
      </c>
      <c r="O46" s="113"/>
    </row>
    <row r="47" spans="1:17" ht="97.5" customHeight="1">
      <c r="A47" s="8" t="s">
        <v>183</v>
      </c>
      <c r="B47" s="10" t="s">
        <v>26</v>
      </c>
      <c r="C47" s="5" t="s">
        <v>115</v>
      </c>
      <c r="D47" s="45" t="s">
        <v>164</v>
      </c>
      <c r="E47" s="6" t="s">
        <v>165</v>
      </c>
      <c r="F47" s="7">
        <v>9976393.1199999992</v>
      </c>
      <c r="G47" s="7">
        <v>6490238.9299999997</v>
      </c>
      <c r="H47" s="7">
        <f t="shared" si="4"/>
        <v>5841215.0295000002</v>
      </c>
      <c r="I47" s="7">
        <v>4867679.1900000004</v>
      </c>
      <c r="J47" s="4">
        <f t="shared" si="5"/>
        <v>973535.83949999989</v>
      </c>
      <c r="K47" s="31">
        <v>37</v>
      </c>
      <c r="L47" s="46">
        <f t="shared" si="3"/>
        <v>0.72549019607843135</v>
      </c>
      <c r="M47" s="14" t="s">
        <v>35</v>
      </c>
      <c r="N47" s="93" t="s">
        <v>27</v>
      </c>
      <c r="O47" s="113"/>
    </row>
    <row r="48" spans="1:17" ht="66" customHeight="1">
      <c r="A48" s="17" t="s">
        <v>184</v>
      </c>
      <c r="B48" s="22" t="s">
        <v>26</v>
      </c>
      <c r="C48" s="23" t="s">
        <v>116</v>
      </c>
      <c r="D48" s="24" t="s">
        <v>166</v>
      </c>
      <c r="E48" s="25" t="s">
        <v>167</v>
      </c>
      <c r="F48" s="26">
        <v>6531400</v>
      </c>
      <c r="G48" s="26">
        <v>6223900</v>
      </c>
      <c r="H48" s="26">
        <f t="shared" si="4"/>
        <v>5601510</v>
      </c>
      <c r="I48" s="26">
        <v>4667925</v>
      </c>
      <c r="J48" s="27">
        <f t="shared" si="5"/>
        <v>933585</v>
      </c>
      <c r="K48" s="28">
        <v>34</v>
      </c>
      <c r="L48" s="29">
        <f t="shared" si="3"/>
        <v>0.66666666666666663</v>
      </c>
      <c r="M48" s="30" t="s">
        <v>35</v>
      </c>
      <c r="N48" s="75" t="s">
        <v>27</v>
      </c>
      <c r="O48" s="113"/>
    </row>
    <row r="49" spans="1:15" ht="97.5" customHeight="1">
      <c r="A49" s="8" t="s">
        <v>185</v>
      </c>
      <c r="B49" s="10" t="s">
        <v>26</v>
      </c>
      <c r="C49" s="5" t="s">
        <v>119</v>
      </c>
      <c r="D49" s="45" t="s">
        <v>172</v>
      </c>
      <c r="E49" s="6" t="s">
        <v>173</v>
      </c>
      <c r="F49" s="7">
        <v>7747832.1200000001</v>
      </c>
      <c r="G49" s="7">
        <v>6370920.0899999999</v>
      </c>
      <c r="H49" s="7">
        <f>I49+J49</f>
        <v>5733828.0734999999</v>
      </c>
      <c r="I49" s="7">
        <v>4778190.0599999996</v>
      </c>
      <c r="J49" s="4">
        <f>G49*0.15</f>
        <v>955638.01349999988</v>
      </c>
      <c r="K49" s="31">
        <v>33</v>
      </c>
      <c r="L49" s="12">
        <f>K49/51</f>
        <v>0.6470588235294118</v>
      </c>
      <c r="M49" s="14" t="s">
        <v>35</v>
      </c>
      <c r="N49" s="93" t="s">
        <v>27</v>
      </c>
      <c r="O49" s="113"/>
    </row>
    <row r="50" spans="1:15" ht="97.5" customHeight="1">
      <c r="A50" s="58" t="s">
        <v>198</v>
      </c>
      <c r="B50" s="59" t="s">
        <v>26</v>
      </c>
      <c r="C50" s="60" t="s">
        <v>117</v>
      </c>
      <c r="D50" s="61" t="s">
        <v>168</v>
      </c>
      <c r="E50" s="62" t="s">
        <v>169</v>
      </c>
      <c r="F50" s="63">
        <v>3051558.07</v>
      </c>
      <c r="G50" s="63">
        <v>3051558.07</v>
      </c>
      <c r="H50" s="63">
        <f t="shared" si="4"/>
        <v>2746402.2604999999</v>
      </c>
      <c r="I50" s="63">
        <v>2288668.5499999998</v>
      </c>
      <c r="J50" s="64">
        <f t="shared" si="5"/>
        <v>457733.71049999999</v>
      </c>
      <c r="K50" s="65">
        <v>32</v>
      </c>
      <c r="L50" s="66">
        <f t="shared" si="3"/>
        <v>0.62745098039215685</v>
      </c>
      <c r="M50" s="67" t="s">
        <v>35</v>
      </c>
      <c r="N50" s="95" t="s">
        <v>27</v>
      </c>
      <c r="O50" s="113"/>
    </row>
    <row r="51" spans="1:15" ht="47.25" customHeight="1">
      <c r="A51" s="8" t="s">
        <v>199</v>
      </c>
      <c r="B51" s="10" t="s">
        <v>26</v>
      </c>
      <c r="C51" s="5" t="s">
        <v>118</v>
      </c>
      <c r="D51" s="11" t="s">
        <v>170</v>
      </c>
      <c r="E51" s="6" t="s">
        <v>171</v>
      </c>
      <c r="F51" s="7">
        <v>6729656.6100000003</v>
      </c>
      <c r="G51" s="7">
        <v>6729072.3600000003</v>
      </c>
      <c r="H51" s="7">
        <f t="shared" si="4"/>
        <v>6009061.6140000001</v>
      </c>
      <c r="I51" s="7">
        <v>4999700.76</v>
      </c>
      <c r="J51" s="4">
        <f t="shared" si="5"/>
        <v>1009360.8540000001</v>
      </c>
      <c r="K51" s="68">
        <v>32</v>
      </c>
      <c r="L51" s="12">
        <f t="shared" si="3"/>
        <v>0.62745098039215685</v>
      </c>
      <c r="M51" s="14" t="s">
        <v>35</v>
      </c>
      <c r="N51" s="93" t="s">
        <v>27</v>
      </c>
      <c r="O51" s="113"/>
    </row>
    <row r="52" spans="1:15" ht="66.75" customHeight="1">
      <c r="A52" s="129">
        <v>44</v>
      </c>
      <c r="B52" s="130" t="s">
        <v>26</v>
      </c>
      <c r="C52" s="131" t="s">
        <v>186</v>
      </c>
      <c r="D52" s="132" t="s">
        <v>187</v>
      </c>
      <c r="E52" s="133" t="s">
        <v>188</v>
      </c>
      <c r="F52" s="134">
        <v>9946044.9399999995</v>
      </c>
      <c r="G52" s="134">
        <v>7487485.4000000004</v>
      </c>
      <c r="H52" s="134">
        <f>I52+J52</f>
        <v>4649728.43</v>
      </c>
      <c r="I52" s="134">
        <v>4649728.43</v>
      </c>
      <c r="J52" s="135">
        <v>0</v>
      </c>
      <c r="K52" s="136">
        <v>32</v>
      </c>
      <c r="L52" s="137">
        <f>K52/51</f>
        <v>0.62745098039215685</v>
      </c>
      <c r="M52" s="138" t="s">
        <v>35</v>
      </c>
      <c r="N52" s="139" t="s">
        <v>195</v>
      </c>
      <c r="O52" s="113"/>
    </row>
    <row r="53" spans="1:15" s="79" customFormat="1" ht="33.75" customHeight="1">
      <c r="A53" s="140" t="s">
        <v>200</v>
      </c>
      <c r="B53" s="140" t="s">
        <v>27</v>
      </c>
      <c r="C53" s="90" t="s">
        <v>27</v>
      </c>
      <c r="D53" s="140" t="s">
        <v>27</v>
      </c>
      <c r="E53" s="141" t="s">
        <v>19</v>
      </c>
      <c r="F53" s="85">
        <f>SUM(F26:F52)</f>
        <v>172099600.08000001</v>
      </c>
      <c r="G53" s="85">
        <f t="shared" ref="G53:J53" si="6">SUM(G26:G52)</f>
        <v>145105085.56999999</v>
      </c>
      <c r="H53" s="85">
        <f t="shared" si="6"/>
        <v>118721265.60050002</v>
      </c>
      <c r="I53" s="85">
        <f t="shared" si="6"/>
        <v>99257563.73999998</v>
      </c>
      <c r="J53" s="85">
        <f t="shared" si="6"/>
        <v>19463701.860499997</v>
      </c>
      <c r="K53" s="142" t="s">
        <v>27</v>
      </c>
      <c r="L53" s="91" t="s">
        <v>27</v>
      </c>
      <c r="M53" s="92" t="s">
        <v>27</v>
      </c>
      <c r="N53" s="91" t="s">
        <v>27</v>
      </c>
      <c r="O53" s="143"/>
    </row>
    <row r="54" spans="1:15" ht="47.25" customHeight="1">
      <c r="A54" s="97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</row>
    <row r="55" spans="1:15" ht="47.25" customHeight="1">
      <c r="A55" s="99"/>
      <c r="B55" s="127" t="s">
        <v>202</v>
      </c>
      <c r="C55" s="128"/>
      <c r="D55" s="128"/>
      <c r="E55" s="88"/>
      <c r="F55" s="39"/>
      <c r="G55" s="39"/>
      <c r="H55" s="39"/>
      <c r="I55" s="39"/>
      <c r="J55" s="39"/>
      <c r="K55" s="89"/>
      <c r="L55" s="41"/>
      <c r="M55" s="42"/>
      <c r="N55" s="41"/>
    </row>
    <row r="56" spans="1:15" ht="47.25" customHeight="1">
      <c r="A56" s="119" t="s">
        <v>28</v>
      </c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</row>
    <row r="57" spans="1:15" ht="47.25" customHeight="1">
      <c r="A57" s="119" t="s">
        <v>32</v>
      </c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</row>
    <row r="58" spans="1:15" ht="47.25" customHeight="1">
      <c r="A58" s="119" t="s">
        <v>34</v>
      </c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</row>
    <row r="59" spans="1:15" ht="47.25" customHeight="1">
      <c r="A59" s="86"/>
      <c r="B59" s="86"/>
      <c r="C59" s="36"/>
      <c r="D59" s="87"/>
      <c r="E59" s="88"/>
      <c r="F59" s="39"/>
      <c r="G59" s="39"/>
      <c r="H59" s="39"/>
      <c r="I59" s="39"/>
      <c r="J59" s="39"/>
      <c r="K59" s="89"/>
      <c r="L59" s="41"/>
      <c r="M59" s="42"/>
      <c r="N59" s="41"/>
    </row>
    <row r="60" spans="1:15" ht="0" hidden="1" customHeight="1">
      <c r="A60" s="86"/>
      <c r="B60" s="86"/>
      <c r="C60" s="36"/>
      <c r="D60" s="87"/>
      <c r="E60" s="88"/>
      <c r="F60" s="39"/>
      <c r="G60" s="39"/>
      <c r="H60" s="39"/>
      <c r="I60" s="39"/>
      <c r="J60" s="39"/>
      <c r="K60" s="89"/>
      <c r="L60" s="41"/>
      <c r="M60" s="42"/>
      <c r="N60" s="41"/>
    </row>
    <row r="61" spans="1:15" ht="0" hidden="1" customHeight="1">
      <c r="A61" s="80"/>
      <c r="B61" s="80"/>
      <c r="C61" s="81"/>
      <c r="D61" s="80"/>
      <c r="E61" s="37"/>
      <c r="F61" s="47"/>
      <c r="G61" s="47"/>
      <c r="H61" s="47"/>
      <c r="I61" s="47"/>
      <c r="J61" s="47"/>
      <c r="K61" s="82"/>
      <c r="L61" s="83"/>
      <c r="M61" s="84"/>
      <c r="N61" s="83"/>
    </row>
    <row r="62" spans="1:15" ht="0" hidden="1" customHeight="1">
      <c r="A62" s="48"/>
      <c r="B62" s="49"/>
      <c r="C62" s="50"/>
      <c r="D62" s="51"/>
      <c r="E62" s="13"/>
      <c r="F62" s="47"/>
      <c r="G62" s="47"/>
      <c r="H62" s="47"/>
      <c r="I62" s="47"/>
      <c r="J62" s="52"/>
      <c r="K62" s="53"/>
      <c r="L62" s="55"/>
      <c r="M62" s="54"/>
      <c r="N62" s="55"/>
    </row>
    <row r="63" spans="1:15" ht="0" hidden="1" customHeight="1">
      <c r="A63" s="119"/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</row>
    <row r="64" spans="1:15" ht="0" hidden="1" customHeight="1">
      <c r="A64" s="119"/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</row>
    <row r="65" spans="1:14" ht="0" hidden="1" customHeight="1">
      <c r="A65" s="119"/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</row>
    <row r="66" spans="1:14" ht="0" hidden="1" customHeight="1">
      <c r="A66" s="48"/>
      <c r="B66" s="49"/>
      <c r="C66" s="50"/>
      <c r="D66" s="51"/>
      <c r="E66" s="13"/>
      <c r="F66" s="47"/>
      <c r="G66" s="47"/>
      <c r="H66" s="47"/>
      <c r="I66" s="47"/>
      <c r="J66" s="52"/>
      <c r="K66" s="53"/>
      <c r="L66" s="55"/>
      <c r="M66" s="54"/>
      <c r="N66" s="55"/>
    </row>
    <row r="67" spans="1:14" ht="0" hidden="1" customHeight="1">
      <c r="A67" s="48"/>
      <c r="B67" s="49"/>
      <c r="C67" s="50"/>
      <c r="D67" s="51"/>
      <c r="E67" s="13"/>
      <c r="F67" s="47"/>
      <c r="G67" s="47"/>
      <c r="H67" s="47"/>
      <c r="I67" s="47"/>
      <c r="J67" s="52"/>
      <c r="K67" s="53"/>
      <c r="L67" s="55"/>
      <c r="M67" s="54"/>
      <c r="N67" s="55"/>
    </row>
    <row r="68" spans="1:14" ht="0" hidden="1" customHeight="1">
      <c r="A68" s="48"/>
      <c r="B68" s="49"/>
      <c r="C68" s="50"/>
      <c r="D68" s="51"/>
      <c r="E68" s="13"/>
      <c r="F68" s="47"/>
      <c r="G68" s="47"/>
      <c r="H68" s="47"/>
      <c r="I68" s="47"/>
      <c r="J68" s="52"/>
      <c r="K68" s="53"/>
      <c r="L68" s="55"/>
      <c r="M68" s="54"/>
      <c r="N68" s="55"/>
    </row>
    <row r="69" spans="1:14" ht="0" hidden="1" customHeight="1">
      <c r="A69" s="48"/>
      <c r="B69" s="49"/>
      <c r="C69" s="50"/>
      <c r="D69" s="51"/>
      <c r="E69" s="13"/>
      <c r="F69" s="47"/>
      <c r="G69" s="47"/>
      <c r="H69" s="47"/>
      <c r="I69" s="47"/>
      <c r="J69" s="52"/>
      <c r="K69" s="53"/>
      <c r="L69" s="55"/>
      <c r="M69" s="54"/>
      <c r="N69" s="55"/>
    </row>
    <row r="70" spans="1:14" ht="0" hidden="1" customHeight="1">
      <c r="A70" s="48"/>
      <c r="B70" s="49"/>
      <c r="C70" s="50"/>
      <c r="D70" s="51"/>
      <c r="E70" s="13"/>
      <c r="F70" s="47"/>
      <c r="G70" s="47"/>
      <c r="H70" s="47"/>
      <c r="I70" s="47"/>
      <c r="J70" s="52"/>
      <c r="K70" s="53"/>
      <c r="L70" s="55"/>
      <c r="M70" s="54"/>
      <c r="N70" s="55"/>
    </row>
    <row r="71" spans="1:14" ht="0" hidden="1" customHeight="1">
      <c r="A71" s="48"/>
      <c r="B71" s="49"/>
      <c r="C71" s="50"/>
      <c r="D71" s="51"/>
      <c r="E71" s="13"/>
      <c r="F71" s="47"/>
      <c r="G71" s="47"/>
      <c r="H71" s="47"/>
      <c r="I71" s="47"/>
      <c r="J71" s="52"/>
      <c r="K71" s="53"/>
      <c r="L71" s="55"/>
      <c r="M71" s="54"/>
      <c r="N71" s="55"/>
    </row>
    <row r="72" spans="1:14" ht="0" hidden="1" customHeight="1">
      <c r="A72" s="48"/>
      <c r="B72" s="49"/>
      <c r="C72" s="50"/>
      <c r="D72" s="51"/>
      <c r="E72" s="13"/>
      <c r="F72" s="47"/>
      <c r="G72" s="47"/>
      <c r="H72" s="47"/>
      <c r="I72" s="47"/>
      <c r="J72" s="52"/>
      <c r="K72" s="53"/>
      <c r="L72" s="55"/>
      <c r="M72" s="54"/>
      <c r="N72" s="55"/>
    </row>
    <row r="73" spans="1:14" ht="0" hidden="1" customHeight="1">
      <c r="A73" s="48"/>
      <c r="B73" s="49"/>
      <c r="C73" s="50"/>
      <c r="D73" s="51"/>
      <c r="E73" s="13"/>
      <c r="F73" s="47"/>
      <c r="G73" s="47"/>
      <c r="H73" s="47"/>
      <c r="I73" s="47"/>
      <c r="J73" s="52"/>
      <c r="K73" s="53"/>
      <c r="L73" s="55"/>
      <c r="M73" s="54"/>
      <c r="N73" s="55"/>
    </row>
    <row r="74" spans="1:14" ht="0" hidden="1" customHeight="1">
      <c r="A74" s="48"/>
      <c r="B74" s="49"/>
      <c r="C74" s="50"/>
      <c r="D74" s="51"/>
      <c r="E74" s="13"/>
      <c r="F74" s="47"/>
      <c r="G74" s="47"/>
      <c r="H74" s="47"/>
      <c r="I74" s="47"/>
      <c r="J74" s="52"/>
      <c r="K74" s="53"/>
      <c r="L74" s="55"/>
      <c r="M74" s="54"/>
      <c r="N74" s="55"/>
    </row>
    <row r="75" spans="1:14" ht="0" hidden="1" customHeight="1">
      <c r="A75" s="36"/>
      <c r="B75" s="35"/>
      <c r="C75" s="43"/>
      <c r="D75" s="44"/>
      <c r="E75" s="37"/>
      <c r="F75" s="38"/>
      <c r="G75" s="38"/>
      <c r="H75" s="38"/>
      <c r="I75" s="38"/>
      <c r="J75" s="39"/>
      <c r="K75" s="40"/>
      <c r="L75" s="55"/>
      <c r="M75" s="42"/>
      <c r="N75" s="41"/>
    </row>
    <row r="76" spans="1:14" ht="0" hidden="1" customHeight="1">
      <c r="A76" s="36"/>
      <c r="B76" s="35"/>
      <c r="C76" s="43"/>
      <c r="D76" s="44"/>
      <c r="E76" s="37"/>
      <c r="F76" s="38"/>
      <c r="G76" s="38"/>
      <c r="H76" s="38"/>
      <c r="I76" s="38"/>
      <c r="J76" s="39"/>
      <c r="K76" s="40"/>
      <c r="L76" s="55"/>
      <c r="M76" s="42"/>
      <c r="N76" s="41"/>
    </row>
    <row r="77" spans="1:14" ht="0" hidden="1" customHeight="1"/>
    <row r="78" spans="1:14" ht="0" hidden="1" customHeight="1"/>
    <row r="79" spans="1:14" ht="0" hidden="1" customHeight="1"/>
    <row r="80" spans="1:14" ht="0" hidden="1" customHeight="1">
      <c r="E80" s="13"/>
      <c r="F80" s="32"/>
      <c r="G80" s="32"/>
      <c r="H80" s="32"/>
      <c r="I80" s="32"/>
      <c r="J80" s="32"/>
      <c r="K80" s="32"/>
    </row>
    <row r="81" spans="1:14" ht="0" hidden="1" customHeight="1">
      <c r="E81" s="13"/>
      <c r="F81" s="15"/>
      <c r="G81" s="32"/>
      <c r="H81" s="32"/>
      <c r="I81" s="16"/>
      <c r="J81" s="16"/>
      <c r="K81" s="32" t="s">
        <v>33</v>
      </c>
      <c r="M81" s="9"/>
    </row>
    <row r="82" spans="1:14" ht="0" hidden="1" customHeight="1">
      <c r="E82" s="13"/>
      <c r="F82" s="33"/>
      <c r="G82" s="32"/>
      <c r="H82" s="32"/>
      <c r="I82" s="33"/>
      <c r="J82" s="32"/>
      <c r="K82" s="32"/>
      <c r="M82" s="34"/>
    </row>
    <row r="83" spans="1:14" ht="0" hidden="1" customHeight="1">
      <c r="E83" s="13"/>
      <c r="F83" s="32"/>
      <c r="G83" s="32"/>
      <c r="H83" s="32"/>
      <c r="I83" s="32"/>
      <c r="J83" s="32"/>
      <c r="K83" s="32"/>
      <c r="M83" s="34"/>
    </row>
    <row r="84" spans="1:14" ht="0" hidden="1" customHeight="1">
      <c r="E84" s="13"/>
      <c r="F84" s="33"/>
      <c r="G84" s="32"/>
      <c r="H84" s="32"/>
      <c r="I84" s="33"/>
      <c r="J84" s="32"/>
      <c r="K84" s="32"/>
    </row>
    <row r="85" spans="1:14" ht="0" hidden="1" customHeight="1">
      <c r="E85" s="13"/>
      <c r="F85" s="32"/>
      <c r="G85" s="32"/>
      <c r="H85" s="32"/>
      <c r="I85" s="32"/>
      <c r="J85" s="32"/>
      <c r="K85" s="32"/>
    </row>
    <row r="86" spans="1:14" ht="0" hidden="1" customHeight="1"/>
    <row r="87" spans="1:14" ht="0" hidden="1" customHeight="1"/>
    <row r="88" spans="1:14" ht="0" hidden="1" customHeight="1">
      <c r="A88" s="118" t="s">
        <v>28</v>
      </c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</row>
    <row r="89" spans="1:14" ht="0" hidden="1" customHeight="1">
      <c r="A89" s="117" t="s">
        <v>32</v>
      </c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</row>
    <row r="90" spans="1:14" ht="0" hidden="1" customHeight="1">
      <c r="A90" s="118" t="s">
        <v>34</v>
      </c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</row>
    <row r="91" spans="1:14" ht="0" hidden="1" customHeight="1"/>
    <row r="92" spans="1:14" ht="0" hidden="1" customHeight="1"/>
    <row r="93" spans="1:14" ht="0" hidden="1" customHeight="1"/>
    <row r="94" spans="1:14" ht="0" hidden="1" customHeight="1"/>
    <row r="95" spans="1:14" ht="0" hidden="1" customHeight="1"/>
    <row r="96" spans="1:14" ht="0" hidden="1" customHeight="1"/>
    <row r="97" ht="0" hidden="1" customHeight="1"/>
    <row r="98" ht="0" hidden="1" customHeight="1"/>
    <row r="99" ht="0" hidden="1" customHeight="1"/>
    <row r="100" ht="0" hidden="1" customHeight="1"/>
    <row r="101" ht="0" hidden="1" customHeight="1"/>
  </sheetData>
  <autoFilter ref="A4:N4"/>
  <mergeCells count="14">
    <mergeCell ref="A3:N3"/>
    <mergeCell ref="A65:N65"/>
    <mergeCell ref="A2:N2"/>
    <mergeCell ref="A64:N64"/>
    <mergeCell ref="A63:N63"/>
    <mergeCell ref="B54:N54"/>
    <mergeCell ref="A24:N24"/>
    <mergeCell ref="B55:D55"/>
    <mergeCell ref="A89:N89"/>
    <mergeCell ref="A88:N88"/>
    <mergeCell ref="A90:N90"/>
    <mergeCell ref="A56:N56"/>
    <mergeCell ref="A57:N57"/>
    <mergeCell ref="A58:N58"/>
  </mergeCells>
  <printOptions horizontalCentered="1"/>
  <pageMargins left="3.937007874015748E-2" right="3.937007874015748E-2" top="0.15748031496062992" bottom="0.74803149606299213" header="0.31496062992125984" footer="0.31496062992125984"/>
  <pageSetup paperSize="9" scale="39" orientation="landscape" r:id="rId1"/>
  <rowBreaks count="2" manualBreakCount="2">
    <brk id="38" max="16383" man="1"/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6.2 043</vt:lpstr>
      <vt:lpstr>Arkusz1</vt:lpstr>
      <vt:lpstr>kurs</vt:lpstr>
      <vt:lpstr>'6.2 043'!Tytuły_wydruku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Jasiak-Pyś Wioletta</cp:lastModifiedBy>
  <cp:lastPrinted>2019-08-20T12:02:55Z</cp:lastPrinted>
  <dcterms:created xsi:type="dcterms:W3CDTF">2016-04-12T10:40:23Z</dcterms:created>
  <dcterms:modified xsi:type="dcterms:W3CDTF">2019-10-01T09:39:00Z</dcterms:modified>
</cp:coreProperties>
</file>