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12849dac89ba8a/Pulpit/Uchwała  5.1/Uchwała przyjęta 5.1 - kurs z 2015/"/>
    </mc:Choice>
  </mc:AlternateContent>
  <xr:revisionPtr revIDLastSave="2" documentId="11_E6CA611E8CDFB9E0877C214253D3A816D35F9193" xr6:coauthVersionLast="45" xr6:coauthVersionMax="46" xr10:uidLastSave="{AF08DA91-685E-41CB-867F-517D19B26E07}"/>
  <bookViews>
    <workbookView xWindow="-120" yWindow="-120" windowWidth="20730" windowHeight="11160" xr2:uid="{00000000-000D-0000-FFFF-FFFF00000000}"/>
  </bookViews>
  <sheets>
    <sheet name="owssvr" sheetId="1" r:id="rId1"/>
  </sheets>
  <definedNames>
    <definedName name="owssvr_1" localSheetId="0" hidden="1">owssvr!$A$2:$I$19</definedName>
    <definedName name="_xlnm.Print_Titles" localSheetId="0">owssvr!$2:$2</definedName>
  </definedNames>
  <calcPr calcId="191028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G20" i="1"/>
  <c r="F20" i="1"/>
  <c r="E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p.ostalowski\AppData\Local\Microsoft\Windows\Temporary Internet Files\Content.IE5\4SZOK5EB\owssvr.iqy" keepAlive="1" name="owssvr" type="5" refreshedVersion="3" minRefreshableVersion="3" saveData="1">
    <dbPr connection="Provider=Microsoft.Office.List.OLEDB.2.0;Data Source=&quot;&quot;;ApplicationName=Excel;Version=12.0.0.0" command="&lt;LIST&gt;&lt;VIEWGUID&gt;{1C40A2BA-28D2-4C43-BF05-86A8C032945E}&lt;/VIEWGUID&gt;&lt;LISTNAME&gt;{5D3081DB-9909-43B7-8588-FCC04FE6B52E}&lt;/LISTNAME&gt;&lt;LISTWEB&gt;http://194.181.83.28/_vti_bin&lt;/LISTWEB&gt;&lt;LISTSUBWEB&gt;&lt;/LISTSUBWEB&gt;&lt;ROOTFOLDER&gt;/Lists/Wnioski&lt;/ROOTFOLDER&gt;&lt;/LIST&gt;" commandType="5"/>
  </connection>
</connections>
</file>

<file path=xl/sharedStrings.xml><?xml version="1.0" encoding="utf-8"?>
<sst xmlns="http://schemas.openxmlformats.org/spreadsheetml/2006/main" count="79" uniqueCount="79">
  <si>
    <t>Projekty, które uzyskały wymagane minimum punktowe i zostały skierowane do dofinansowania</t>
  </si>
  <si>
    <t>Lp.</t>
  </si>
  <si>
    <t>Numer RPMA</t>
  </si>
  <si>
    <t>Nazwa wnioskodawcy</t>
  </si>
  <si>
    <t>Tytuł projektu</t>
  </si>
  <si>
    <t>Wartość ogółem</t>
  </si>
  <si>
    <t>Wydatki kwalifikowane</t>
  </si>
  <si>
    <t>Wnioskowane dofinansowanie (EFRR)</t>
  </si>
  <si>
    <t>Liczba punktów uzyskana przez projekt</t>
  </si>
  <si>
    <t>Procent maksymalnej liczby punktów możliwych do zdobycia</t>
  </si>
  <si>
    <t>1</t>
  </si>
  <si>
    <t>RPMA.05.01.00-14-4005/15</t>
  </si>
  <si>
    <t>Gmina - Miasto Płock</t>
  </si>
  <si>
    <t>Rozbudowa systemu ostrzegania i alarmowania ludności na terenie Miasta Płocka.</t>
  </si>
  <si>
    <t>2</t>
  </si>
  <si>
    <t>RPMA.05.01.00-14-4009/15</t>
  </si>
  <si>
    <t>Powiat Płoński</t>
  </si>
  <si>
    <t>System wczesnego ostrzegania przed zjawiskami katastrofalnymi w Powiecie Płońskim</t>
  </si>
  <si>
    <t>3</t>
  </si>
  <si>
    <t>RPMA.05.01.00-14-4011/15</t>
  </si>
  <si>
    <t>Powiat Warszawski Zachodni</t>
  </si>
  <si>
    <t>Podniesienie standardów bezpieczeństwa w powiecie Warszawsko - Zachodnim poprzez zakup systemu wczesnego ostrzegania</t>
  </si>
  <si>
    <t>4</t>
  </si>
  <si>
    <t>RPMA.05.01.00-14-4000/15</t>
  </si>
  <si>
    <t>Miasto Stołeczne Warszawa</t>
  </si>
  <si>
    <t>Rozbudowa systemu alarmowania i ostrzegania ludności w Warszawie</t>
  </si>
  <si>
    <t>5</t>
  </si>
  <si>
    <t>RPMA.05.01.00-14-4020/15</t>
  </si>
  <si>
    <t>POWIAT PŁOCKI</t>
  </si>
  <si>
    <t>"Budowa systemu wczesnego ostrzegania przed zjawiskami katastrofalnymi na terenie powiatu płockiego"</t>
  </si>
  <si>
    <t>6</t>
  </si>
  <si>
    <t>RPMA.05.01.00-14-4027/15</t>
  </si>
  <si>
    <t>Miasto Ostrołęka</t>
  </si>
  <si>
    <t>Budowa systemu ostrzegania i alarmowania przed zjawiskami katastrofalnymi na terenie miasta Ostrołęki</t>
  </si>
  <si>
    <t>7</t>
  </si>
  <si>
    <t>RPMA.05.01.00-14-4003/15</t>
  </si>
  <si>
    <t>Powiat Legionowski</t>
  </si>
  <si>
    <t>Budowa zintegrowanego systemu ostrzegania i alarmowania ludności o zagrożeniach dla Powiatu Legionowskiego.</t>
  </si>
  <si>
    <t>8</t>
  </si>
  <si>
    <t>RPMA.05.01.00-14-4025/15</t>
  </si>
  <si>
    <t>Gmina Miasta Radomia</t>
  </si>
  <si>
    <t>Rozbudowa Systemu Wczesnego Ostrzegania i Alarmowania o Zagrożeniach na terenie miasta Radomia</t>
  </si>
  <si>
    <t>9</t>
  </si>
  <si>
    <t>RPMA.05.01.00-14-4014/15</t>
  </si>
  <si>
    <t>Powiat Przasnyski</t>
  </si>
  <si>
    <t xml:space="preserve">Budowa systemu wczesnego ostrzegania przed zjawiskami katastrofalnymi 
złożonego z zestawu syren alarmowych wraz z wyposażeniem
</t>
  </si>
  <si>
    <t>10</t>
  </si>
  <si>
    <t>RPMA.05.01.00-14-4022/15</t>
  </si>
  <si>
    <t>Powiat Ostrołęcki</t>
  </si>
  <si>
    <t>Budowa zintegrowanego systemu ostrzegania i alarmowania o zagrożeniach dla powiatu ostrołęckiego.</t>
  </si>
  <si>
    <t>11</t>
  </si>
  <si>
    <t>RPMA.05.01.00-14-4016/15</t>
  </si>
  <si>
    <t>Powiat Piaseczyński</t>
  </si>
  <si>
    <t>Budowa systemu ostrzegania i alarmowania ludności o zagrożeniach w Powiecie Piaseczyńskim</t>
  </si>
  <si>
    <t>12</t>
  </si>
  <si>
    <t>RPMA.05.01.00-14-4026/15</t>
  </si>
  <si>
    <t>Powiat Wołomiński</t>
  </si>
  <si>
    <t>Systemy wczesnego ostrzegania przed zjawiskami katastrofalnymi w Powiecie Wołomińskim</t>
  </si>
  <si>
    <t>13</t>
  </si>
  <si>
    <t>RPMA.05.01.00-14-4013/15</t>
  </si>
  <si>
    <t>Powiat Szydłowiecki</t>
  </si>
  <si>
    <t xml:space="preserve">Systemy wczesnego ostrzegania przed zjawiskami katastrofalnymi w Powiecie Szydłowieckim. </t>
  </si>
  <si>
    <t>14</t>
  </si>
  <si>
    <t>RPMA.05.01.00-14-4002/15</t>
  </si>
  <si>
    <t>Powiat Pruszkowski</t>
  </si>
  <si>
    <t>Budowa zintegrowanego Systemu Wczesnego Ostrzegania i Alarmowania ludności o zagrożeniach dla Powiatu Pruszkowskiego</t>
  </si>
  <si>
    <t>15</t>
  </si>
  <si>
    <t>RPMA.05.01.00-14-4029/15</t>
  </si>
  <si>
    <t>POWIAT OTWOCKI</t>
  </si>
  <si>
    <t>Budowa zintegrowanego systemu ostrzegania i alarmowania ludności przed zjawiskami katastrofalnymi i zagrożeniami dla Powiatu Otwockiego</t>
  </si>
  <si>
    <t>16</t>
  </si>
  <si>
    <t>RPMA.05.01.00-14-4001/15</t>
  </si>
  <si>
    <t>Powiat Grójecki</t>
  </si>
  <si>
    <t>Budowa systemu ostrzegania ludności w Powiecie Grójeckim.</t>
  </si>
  <si>
    <t>17</t>
  </si>
  <si>
    <t>RPMA.05.01.00-14-4028/15</t>
  </si>
  <si>
    <t xml:space="preserve">Powiat Żyrardowski </t>
  </si>
  <si>
    <t>Budowa Systemu Ostrzegania i Alarmowania na terenie Powiatu Żyrardowskiego.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</si>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</sst>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zcionka tekstu podstawowego"/>
    </font>
    <font>
      <b/>
      <sz val="16"/>
      <name val="Czcionka tekstu podstawowego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10" fontId="18" fillId="0" borderId="0" xfId="0" applyNumberFormat="1" applyFont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vertical="center"/>
    </xf>
    <xf numFmtId="10" fontId="18" fillId="0" borderId="0" xfId="1" applyNumberFormat="1" applyFont="1" applyBorder="1" applyAlignment="1">
      <alignment vertical="center"/>
    </xf>
    <xf numFmtId="44" fontId="0" fillId="0" borderId="0" xfId="0" applyNumberFormat="1" applyAlignment="1">
      <alignment vertical="center"/>
    </xf>
    <xf numFmtId="44" fontId="18" fillId="0" borderId="0" xfId="0" applyNumberFormat="1" applyFont="1" applyBorder="1" applyAlignment="1">
      <alignment vertical="center"/>
    </xf>
    <xf numFmtId="0" fontId="0" fillId="33" borderId="10" xfId="0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</cellXfs>
  <cellStyles count="4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  <numFmt numFmtId="14" formatCode="0.00%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  <numFmt numFmtId="14" formatCode="0.00%"/>
      <alignment horizontal="general" vertical="center" textRotation="0" wrapText="0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numFmt numFmtId="2" formatCode="0.00"/>
      <alignment horizontal="general" vertical="center" textRotation="0" wrapText="0" relativeIndent="0" justifyLastLine="0" shrinkToFit="0" readingOrder="0"/>
    </dxf>
    <dxf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relativeIndent="0" justifyLastLine="0" shrinkToFit="0" readingOrder="0"/>
    </dxf>
    <dxf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alignment horizontal="right" vertical="center" textRotation="0" wrapText="1" relative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numFmt numFmtId="30" formatCode="@"/>
      <alignment horizontal="general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numFmt numFmtId="30" formatCode="@"/>
      <alignment horizontal="center" vertical="center" textRotation="0" wrapText="0" relativeIndent="0" justifyLastLine="0" shrinkToFit="0" readingOrder="0"/>
    </dxf>
    <dxf>
      <border outline="0">
        <top style="thin">
          <color theme="0"/>
        </top>
      </border>
    </dxf>
    <dxf>
      <alignment horizontal="general" vertical="center" textRotation="0" wrapText="0" relativeIndent="0" justifyLastLine="0" shrinkToFit="0" readingOrder="0"/>
    </dxf>
    <dxf>
      <border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2:I20" totalsRowCount="1" headerRowDxfId="21" dataDxfId="19" headerRowBorderDxfId="20" tableBorderDxfId="18">
  <tableColumns count="9">
    <tableColumn id="1" xr3:uid="{00000000-0010-0000-0100-000001000000}" name="Lp." dataDxfId="17" totalsRowDxfId="16"/>
    <tableColumn id="2" xr3:uid="{00000000-0010-0000-0100-000002000000}" name="Numer RPMA" dataDxfId="15" totalsRowDxfId="14"/>
    <tableColumn id="3" xr3:uid="{00000000-0010-0000-0100-000003000000}" name="Nazwa wnioskodawcy" dataDxfId="13" totalsRowDxfId="12"/>
    <tableColumn id="4" xr3:uid="{00000000-0010-0000-0100-000004000000}" name="Tytuł projektu" totalsRowLabel="SUMA:" dataDxfId="11" totalsRowDxfId="10"/>
    <tableColumn id="5" xr3:uid="{00000000-0010-0000-0100-000005000000}" name="Wartość ogółem" totalsRowFunction="sum" dataDxfId="9" totalsRowDxfId="8"/>
    <tableColumn id="6" xr3:uid="{00000000-0010-0000-0100-000006000000}" name="Wydatki kwalifikowane" totalsRowFunction="sum" dataDxfId="7" totalsRowDxfId="6"/>
    <tableColumn id="7" xr3:uid="{00000000-0010-0000-0100-000007000000}" name="Wnioskowane dofinansowanie (EFRR)" totalsRowFunction="sum" dataDxfId="5" totalsRowDxfId="4"/>
    <tableColumn id="8" xr3:uid="{00000000-0010-0000-0100-000008000000}" name="Liczba punktów uzyskana przez projekt" dataDxfId="3" totalsRowDxfId="2"/>
    <tableColumn id="9" xr3:uid="{00000000-0010-0000-0100-000009000000}" name="Procent maksymalnej liczby punktów możliwych do zdobycia" dataDxfId="1" totalsRowDxfId="0" dataCellStyle="Procentowy">
      <calculatedColumnFormula>Tabela1[[#This Row],[Liczba punktów uzyskana przez projekt]]/53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zoomScale="60" zoomScaleNormal="60" workbookViewId="0">
      <selection sqref="A1:XFD1"/>
    </sheetView>
  </sheetViews>
  <sheetFormatPr defaultColWidth="0" defaultRowHeight="0" customHeight="1" zeroHeight="1"/>
  <cols>
    <col min="1" max="1" width="5.5" style="2" customWidth="1"/>
    <col min="2" max="2" width="23.875" style="1" customWidth="1"/>
    <col min="3" max="3" width="40.625" style="1" customWidth="1"/>
    <col min="4" max="4" width="63.375" style="1" customWidth="1"/>
    <col min="5" max="5" width="19.375" style="1" customWidth="1"/>
    <col min="6" max="6" width="21.25" style="1" customWidth="1"/>
    <col min="7" max="7" width="22.875" style="1" customWidth="1"/>
    <col min="8" max="8" width="19.875" style="1" customWidth="1"/>
    <col min="9" max="9" width="20.125" style="1" customWidth="1"/>
    <col min="10" max="10" width="2.25" customWidth="1"/>
    <col min="11" max="11" width="17" hidden="1" customWidth="1"/>
    <col min="12" max="12" width="2.375" hidden="1" customWidth="1"/>
  </cols>
  <sheetData>
    <row r="1" spans="1:11" ht="47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6"/>
      <c r="K1" s="6"/>
    </row>
    <row r="2" spans="1:11" ht="70.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6"/>
      <c r="K2" s="6"/>
    </row>
    <row r="3" spans="1:11" ht="47.25" customHeight="1">
      <c r="A3" s="4" t="s">
        <v>10</v>
      </c>
      <c r="B3" s="5" t="s">
        <v>11</v>
      </c>
      <c r="C3" s="6" t="s">
        <v>12</v>
      </c>
      <c r="D3" s="6" t="s">
        <v>13</v>
      </c>
      <c r="E3" s="7">
        <v>297531</v>
      </c>
      <c r="F3" s="7">
        <v>297531</v>
      </c>
      <c r="G3" s="18">
        <v>180914.55</v>
      </c>
      <c r="H3" s="8">
        <v>45.5</v>
      </c>
      <c r="I3" s="9">
        <f>Tabela1[[#This Row],[Liczba punktów uzyskana przez projekt]]/53</f>
        <v>0.85849056603773588</v>
      </c>
    </row>
    <row r="4" spans="1:11" ht="47.25" customHeight="1">
      <c r="A4" s="4" t="s">
        <v>14</v>
      </c>
      <c r="B4" s="5" t="s">
        <v>15</v>
      </c>
      <c r="C4" s="6" t="s">
        <v>16</v>
      </c>
      <c r="D4" s="6" t="s">
        <v>17</v>
      </c>
      <c r="E4" s="7">
        <v>766241.8</v>
      </c>
      <c r="F4" s="7">
        <v>766241.8</v>
      </c>
      <c r="G4" s="18">
        <v>612993.43999999994</v>
      </c>
      <c r="H4" s="8">
        <v>45.5</v>
      </c>
      <c r="I4" s="9">
        <f>Tabela1[[#This Row],[Liczba punktów uzyskana przez projekt]]/53</f>
        <v>0.85849056603773588</v>
      </c>
    </row>
    <row r="5" spans="1:11" ht="47.25" customHeight="1">
      <c r="A5" s="4" t="s">
        <v>18</v>
      </c>
      <c r="B5" s="5" t="s">
        <v>19</v>
      </c>
      <c r="C5" s="6" t="s">
        <v>20</v>
      </c>
      <c r="D5" s="6" t="s">
        <v>21</v>
      </c>
      <c r="E5" s="7">
        <v>935046</v>
      </c>
      <c r="F5" s="7">
        <v>935046</v>
      </c>
      <c r="G5" s="18">
        <v>564999.55000000005</v>
      </c>
      <c r="H5" s="8">
        <v>45.5</v>
      </c>
      <c r="I5" s="9">
        <f>Tabela1[[#This Row],[Liczba punktów uzyskana przez projekt]]/53</f>
        <v>0.85849056603773588</v>
      </c>
    </row>
    <row r="6" spans="1:11" ht="47.25" customHeight="1">
      <c r="A6" s="4" t="s">
        <v>22</v>
      </c>
      <c r="B6" s="5" t="s">
        <v>23</v>
      </c>
      <c r="C6" s="6" t="s">
        <v>24</v>
      </c>
      <c r="D6" s="6" t="s">
        <v>25</v>
      </c>
      <c r="E6" s="7">
        <v>4520900.01</v>
      </c>
      <c r="F6" s="7">
        <v>3653750</v>
      </c>
      <c r="G6" s="18">
        <v>2802426.25</v>
      </c>
      <c r="H6" s="8">
        <v>44.5</v>
      </c>
      <c r="I6" s="9">
        <f>Tabela1[[#This Row],[Liczba punktów uzyskana przez projekt]]/53</f>
        <v>0.839622641509434</v>
      </c>
    </row>
    <row r="7" spans="1:11" ht="47.25" customHeight="1">
      <c r="A7" s="4" t="s">
        <v>26</v>
      </c>
      <c r="B7" s="5" t="s">
        <v>27</v>
      </c>
      <c r="C7" s="6" t="s">
        <v>28</v>
      </c>
      <c r="D7" s="6" t="s">
        <v>29</v>
      </c>
      <c r="E7" s="7">
        <v>470765.63</v>
      </c>
      <c r="F7" s="7">
        <v>470765.63</v>
      </c>
      <c r="G7" s="18">
        <v>344977.05</v>
      </c>
      <c r="H7" s="8">
        <v>43</v>
      </c>
      <c r="I7" s="9">
        <f>Tabela1[[#This Row],[Liczba punktów uzyskana przez projekt]]/53</f>
        <v>0.81132075471698117</v>
      </c>
    </row>
    <row r="8" spans="1:11" ht="47.25" customHeight="1">
      <c r="A8" s="4" t="s">
        <v>30</v>
      </c>
      <c r="B8" s="5" t="s">
        <v>31</v>
      </c>
      <c r="C8" s="6" t="s">
        <v>32</v>
      </c>
      <c r="D8" s="6" t="s">
        <v>33</v>
      </c>
      <c r="E8" s="7">
        <v>350703.75</v>
      </c>
      <c r="F8" s="7">
        <v>286241.25</v>
      </c>
      <c r="G8" s="18">
        <v>228993</v>
      </c>
      <c r="H8" s="8">
        <v>41.5</v>
      </c>
      <c r="I8" s="9">
        <f>Tabela1[[#This Row],[Liczba punktów uzyskana przez projekt]]/53</f>
        <v>0.78301886792452835</v>
      </c>
    </row>
    <row r="9" spans="1:11" ht="47.25" customHeight="1">
      <c r="A9" s="4" t="s">
        <v>34</v>
      </c>
      <c r="B9" s="5" t="s">
        <v>35</v>
      </c>
      <c r="C9" s="6" t="s">
        <v>36</v>
      </c>
      <c r="D9" s="6" t="s">
        <v>37</v>
      </c>
      <c r="E9" s="7">
        <v>630500</v>
      </c>
      <c r="F9" s="7">
        <v>630500</v>
      </c>
      <c r="G9" s="18">
        <v>504400</v>
      </c>
      <c r="H9" s="8">
        <v>41</v>
      </c>
      <c r="I9" s="9">
        <f>Tabela1[[#This Row],[Liczba punktów uzyskana przez projekt]]/53</f>
        <v>0.77358490566037741</v>
      </c>
    </row>
    <row r="10" spans="1:11" ht="47.25" customHeight="1">
      <c r="A10" s="4" t="s">
        <v>38</v>
      </c>
      <c r="B10" s="5" t="s">
        <v>39</v>
      </c>
      <c r="C10" s="6" t="s">
        <v>40</v>
      </c>
      <c r="D10" s="6" t="s">
        <v>41</v>
      </c>
      <c r="E10" s="7">
        <v>755601.3</v>
      </c>
      <c r="F10" s="7">
        <v>755601.3</v>
      </c>
      <c r="G10" s="18">
        <v>396986.24</v>
      </c>
      <c r="H10" s="8">
        <v>41</v>
      </c>
      <c r="I10" s="9">
        <f>Tabela1[[#This Row],[Liczba punktów uzyskana przez projekt]]/53</f>
        <v>0.77358490566037741</v>
      </c>
    </row>
    <row r="11" spans="1:11" ht="47.25" customHeight="1">
      <c r="A11" s="4" t="s">
        <v>42</v>
      </c>
      <c r="B11" s="5" t="s">
        <v>43</v>
      </c>
      <c r="C11" s="6" t="s">
        <v>44</v>
      </c>
      <c r="D11" s="6" t="s">
        <v>45</v>
      </c>
      <c r="E11" s="7">
        <v>988924.99</v>
      </c>
      <c r="F11" s="7">
        <v>988924.99</v>
      </c>
      <c r="G11" s="18">
        <v>696944.13</v>
      </c>
      <c r="H11" s="8">
        <v>40</v>
      </c>
      <c r="I11" s="9">
        <f>Tabela1[[#This Row],[Liczba punktów uzyskana przez projekt]]/53</f>
        <v>0.75471698113207553</v>
      </c>
    </row>
    <row r="12" spans="1:11" ht="47.25" customHeight="1">
      <c r="A12" s="4" t="s">
        <v>46</v>
      </c>
      <c r="B12" s="5" t="s">
        <v>47</v>
      </c>
      <c r="C12" s="6" t="s">
        <v>48</v>
      </c>
      <c r="D12" s="6" t="s">
        <v>49</v>
      </c>
      <c r="E12" s="7">
        <v>546249.4</v>
      </c>
      <c r="F12" s="7">
        <v>546249.4</v>
      </c>
      <c r="G12" s="18">
        <v>436999.52</v>
      </c>
      <c r="H12" s="8">
        <v>39.5</v>
      </c>
      <c r="I12" s="9">
        <f>Tabela1[[#This Row],[Liczba punktów uzyskana przez projekt]]/53</f>
        <v>0.74528301886792447</v>
      </c>
    </row>
    <row r="13" spans="1:11" ht="47.25" customHeight="1">
      <c r="A13" s="4" t="s">
        <v>50</v>
      </c>
      <c r="B13" s="5" t="s">
        <v>51</v>
      </c>
      <c r="C13" s="6" t="s">
        <v>52</v>
      </c>
      <c r="D13" s="6" t="s">
        <v>53</v>
      </c>
      <c r="E13" s="7">
        <v>1494297</v>
      </c>
      <c r="F13" s="7">
        <v>1480497.03</v>
      </c>
      <c r="G13" s="18">
        <v>1168946.1299999999</v>
      </c>
      <c r="H13" s="8">
        <v>39</v>
      </c>
      <c r="I13" s="9">
        <f>Tabela1[[#This Row],[Liczba punktów uzyskana przez projekt]]/53</f>
        <v>0.73584905660377353</v>
      </c>
    </row>
    <row r="14" spans="1:11" ht="47.25" customHeight="1">
      <c r="A14" s="4" t="s">
        <v>54</v>
      </c>
      <c r="B14" s="5" t="s">
        <v>55</v>
      </c>
      <c r="C14" s="6" t="s">
        <v>56</v>
      </c>
      <c r="D14" s="6" t="s">
        <v>57</v>
      </c>
      <c r="E14" s="7">
        <v>1358579.28</v>
      </c>
      <c r="F14" s="7">
        <v>1358579.28</v>
      </c>
      <c r="G14" s="18">
        <v>820963.98</v>
      </c>
      <c r="H14" s="8">
        <v>38.5</v>
      </c>
      <c r="I14" s="9">
        <f>Tabela1[[#This Row],[Liczba punktów uzyskana przez projekt]]/53</f>
        <v>0.72641509433962259</v>
      </c>
    </row>
    <row r="15" spans="1:11" ht="48.75" customHeight="1">
      <c r="A15" s="4" t="s">
        <v>58</v>
      </c>
      <c r="B15" s="5" t="s">
        <v>59</v>
      </c>
      <c r="C15" s="6" t="s">
        <v>60</v>
      </c>
      <c r="D15" s="6" t="s">
        <v>61</v>
      </c>
      <c r="E15" s="7">
        <v>364499.98</v>
      </c>
      <c r="F15" s="7">
        <v>364499.98</v>
      </c>
      <c r="G15" s="18">
        <v>291599.98</v>
      </c>
      <c r="H15" s="8">
        <v>38</v>
      </c>
      <c r="I15" s="9">
        <f>Tabela1[[#This Row],[Liczba punktów uzyskana przez projekt]]/53</f>
        <v>0.71698113207547165</v>
      </c>
    </row>
    <row r="16" spans="1:11" ht="48.75" customHeight="1">
      <c r="A16" s="11" t="s">
        <v>62</v>
      </c>
      <c r="B16" s="12" t="s">
        <v>63</v>
      </c>
      <c r="C16" s="13" t="s">
        <v>64</v>
      </c>
      <c r="D16" s="14" t="s">
        <v>65</v>
      </c>
      <c r="E16" s="15">
        <v>408950</v>
      </c>
      <c r="F16" s="15">
        <v>366250</v>
      </c>
      <c r="G16" s="19">
        <v>293000</v>
      </c>
      <c r="H16" s="16">
        <v>36.5</v>
      </c>
      <c r="I16" s="17">
        <f>Tabela1[[#This Row],[Liczba punktów uzyskana przez projekt]]/53</f>
        <v>0.68867924528301883</v>
      </c>
    </row>
    <row r="17" spans="1:10" ht="48.75" customHeight="1">
      <c r="A17" s="11" t="s">
        <v>66</v>
      </c>
      <c r="B17" s="12" t="s">
        <v>67</v>
      </c>
      <c r="C17" s="13" t="s">
        <v>68</v>
      </c>
      <c r="D17" s="14" t="s">
        <v>69</v>
      </c>
      <c r="E17" s="15">
        <v>990360.39</v>
      </c>
      <c r="F17" s="15">
        <v>845850.4</v>
      </c>
      <c r="G17" s="19">
        <v>676680.32</v>
      </c>
      <c r="H17" s="16">
        <v>36.5</v>
      </c>
      <c r="I17" s="17">
        <f>Tabela1[[#This Row],[Liczba punktów uzyskana przez projekt]]/53</f>
        <v>0.68867924528301883</v>
      </c>
      <c r="J17" s="8"/>
    </row>
    <row r="18" spans="1:10" ht="48.75" customHeight="1">
      <c r="A18" s="11" t="s">
        <v>70</v>
      </c>
      <c r="B18" s="12" t="s">
        <v>71</v>
      </c>
      <c r="C18" s="13" t="s">
        <v>72</v>
      </c>
      <c r="D18" s="14" t="s">
        <v>73</v>
      </c>
      <c r="E18" s="15">
        <v>245262</v>
      </c>
      <c r="F18" s="15">
        <v>245262</v>
      </c>
      <c r="G18" s="19">
        <v>196209.6</v>
      </c>
      <c r="H18" s="16">
        <v>35</v>
      </c>
      <c r="I18" s="17">
        <f>Tabela1[[#This Row],[Liczba punktów uzyskana przez projekt]]/53</f>
        <v>0.660377358490566</v>
      </c>
      <c r="J18" s="8"/>
    </row>
    <row r="19" spans="1:10" ht="48.75" customHeight="1">
      <c r="A19" s="11" t="s">
        <v>74</v>
      </c>
      <c r="B19" s="12" t="s">
        <v>75</v>
      </c>
      <c r="C19" s="13" t="s">
        <v>76</v>
      </c>
      <c r="D19" s="14" t="s">
        <v>77</v>
      </c>
      <c r="E19" s="15">
        <v>566850.01</v>
      </c>
      <c r="F19" s="15">
        <v>566850.01</v>
      </c>
      <c r="G19" s="19">
        <v>453480</v>
      </c>
      <c r="H19" s="16">
        <v>33.5</v>
      </c>
      <c r="I19" s="17">
        <f>Tabela1[[#This Row],[Liczba punktów uzyskana przez projekt]]/53</f>
        <v>0.63207547169811318</v>
      </c>
      <c r="J19" s="8"/>
    </row>
    <row r="20" spans="1:10" ht="42" customHeight="1">
      <c r="C20" s="6"/>
      <c r="D20" s="3" t="s">
        <v>78</v>
      </c>
      <c r="E20" s="7">
        <f>SUBTOTAL(109,Tabela1[Wartość ogółem])</f>
        <v>15691262.540000001</v>
      </c>
      <c r="F20" s="7">
        <f>SUBTOTAL(109,Tabela1[Wydatki kwalifikowane])</f>
        <v>14558640.069999998</v>
      </c>
      <c r="G20" s="7">
        <f>SUBTOTAL(109,Tabela1[Wnioskowane dofinansowanie (EFRR)])</f>
        <v>10671513.74</v>
      </c>
      <c r="I20" s="10"/>
      <c r="J20" s="8"/>
    </row>
    <row r="21" spans="1:10" ht="42" customHeight="1">
      <c r="C21" s="6"/>
      <c r="D21" s="3"/>
      <c r="E21" s="7"/>
      <c r="F21" s="7"/>
      <c r="G21" s="7"/>
      <c r="I21" s="10"/>
      <c r="J21" s="8"/>
    </row>
    <row r="22" spans="1:10" ht="0" hidden="1" customHeight="1"/>
    <row r="23" spans="1:10" ht="0" hidden="1" customHeight="1"/>
    <row r="24" spans="1:10" ht="0" hidden="1" customHeight="1"/>
    <row r="25" spans="1:10" ht="0" hidden="1" customHeight="1"/>
    <row r="26" spans="1:10" ht="0" hidden="1" customHeight="1"/>
    <row r="27" spans="1:10" ht="0" hidden="1" customHeight="1"/>
    <row r="28" spans="1:10" ht="0" hidden="1" customHeight="1"/>
    <row r="29" spans="1:10" ht="0" hidden="1" customHeight="1"/>
    <row r="30" spans="1:10" ht="0" hidden="1" customHeight="1"/>
    <row r="31" spans="1:10" ht="0" hidden="1" customHeight="1"/>
    <row r="32" spans="1:10" ht="0" hidden="1" customHeight="1"/>
    <row r="33" ht="0" hidden="1" customHeight="1"/>
    <row r="34" ht="0" hidden="1" customHeight="1"/>
    <row r="35" ht="0" hidden="1" customHeight="1"/>
    <row r="36" ht="0" hidden="1" customHeight="1"/>
    <row r="37" ht="0" hidden="1" customHeight="1"/>
    <row r="38" ht="0" hidden="1" customHeight="1"/>
    <row r="39" ht="0" hidden="1" customHeight="1"/>
    <row r="40" ht="0" hidden="1" customHeight="1"/>
    <row r="41" ht="0" hidden="1" customHeight="1"/>
    <row r="42" ht="0" hidden="1" customHeight="1"/>
    <row r="43" ht="0" hidden="1" customHeight="1"/>
    <row r="44" ht="0" hidden="1" customHeight="1"/>
    <row r="45" ht="0" hidden="1" customHeight="1"/>
    <row r="46" ht="0" hidden="1" customHeight="1"/>
    <row r="47" ht="0" hidden="1" customHeight="1"/>
    <row r="48" ht="0" hidden="1" customHeight="1"/>
    <row r="49" ht="0" hidden="1" customHeight="1"/>
    <row r="50" ht="0" hidden="1" customHeight="1"/>
    <row r="51" ht="0" hidden="1" customHeight="1"/>
  </sheetData>
  <mergeCells count="1">
    <mergeCell ref="A1:I1"/>
  </mergeCells>
  <pageMargins left="0.11811023622047245" right="0.11811023622047245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9" ma:contentTypeDescription="Utwórz nowy dokument." ma:contentTypeScope="" ma:versionID="d6d1070d9d95e04ab0031e06a49ac9e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1836784dbc817c51bd8bd809c4b9b3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EE15AB-A072-477C-9143-F0D48B7322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02641-E240-46D0-9E4B-45C43B750A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5CBF8B-62E9-4430-8197-892B37A17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owssvr</vt:lpstr>
      <vt:lpstr>owssvr!Tytuły_wydruku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magdalenaabram23@wp.pl</cp:lastModifiedBy>
  <cp:revision/>
  <dcterms:created xsi:type="dcterms:W3CDTF">2016-04-12T10:40:23Z</dcterms:created>
  <dcterms:modified xsi:type="dcterms:W3CDTF">2020-12-18T13:00:02Z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60630100</vt:r8>
  </property>
</Properties>
</file>